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84\EXCELCNV\f90dcb1d-53be-49df-82ea-5950365dae93\"/>
    </mc:Choice>
  </mc:AlternateContent>
  <xr:revisionPtr revIDLastSave="0" documentId="8_{9574D1FC-6AC5-47E6-991B-6F855AC66DEA}" xr6:coauthVersionLast="47" xr6:coauthVersionMax="47" xr10:uidLastSave="{00000000-0000-0000-0000-000000000000}"/>
  <bookViews>
    <workbookView xWindow="-60" yWindow="-60" windowWidth="15480" windowHeight="11640" firstSheet="1" activeTab="1" xr2:uid="{D63D28B1-DBE9-41E9-BA68-FDCB20260AE9}"/>
  </bookViews>
  <sheets>
    <sheet name="Safnblað" sheetId="1" r:id="rId1"/>
    <sheet name="Tilboðsskrá" sheetId="2" r:id="rId2"/>
  </sheets>
  <definedNames>
    <definedName name="_Ref298073617" localSheetId="1">Tilboðsskrá!#REF!</definedName>
    <definedName name="_Toc138831391" localSheetId="1">Tilboðsskrá!#REF!</definedName>
    <definedName name="_Toc292451354" localSheetId="1">Tilboðsskrá!$B$30</definedName>
    <definedName name="_Toc297635477" localSheetId="1">Tilboðsskrá!#REF!</definedName>
    <definedName name="_Toc297635478" localSheetId="1">Tilboðsskrá!#REF!</definedName>
    <definedName name="_Toc297841592" localSheetId="1">Tilboðsskrá!#REF!</definedName>
    <definedName name="_Toc298082317" localSheetId="1">Tilboðsskrá!#REF!</definedName>
    <definedName name="_Toc298082318" localSheetId="1">Tilboðsskrá!#REF!</definedName>
    <definedName name="_Toc298906342" localSheetId="1">Tilboðsskrá!#REF!</definedName>
    <definedName name="_Toc380255449" localSheetId="1">Tilboðsskrá!#REF!</definedName>
    <definedName name="_Toc41101614" localSheetId="1">Tilboðsskrá!#REF!</definedName>
    <definedName name="_xlnm.Print_Area" localSheetId="0">Safnblað!$A$2:$F$25</definedName>
    <definedName name="_xlnm.Print_Area" localSheetId="1">Tilboðsskrá!$A$3:$G$176</definedName>
    <definedName name="_xlnm.Print_Titles" localSheetId="1">Tilboðsskrá!$4:$5</definedName>
    <definedName name="_xlnm.Print_Titles">Tilboðsskrá!$3:$3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2" l="1"/>
  <c r="G104" i="2"/>
  <c r="G168" i="2"/>
  <c r="G146" i="2"/>
  <c r="G145" i="2"/>
  <c r="G103" i="2"/>
  <c r="G107" i="2"/>
  <c r="G50" i="2"/>
  <c r="G49" i="2"/>
  <c r="G74" i="2"/>
  <c r="G85" i="2"/>
  <c r="G82" i="2"/>
  <c r="G178" i="2"/>
  <c r="G75" i="2"/>
  <c r="G73" i="2"/>
  <c r="B76" i="2"/>
  <c r="G175" i="2"/>
  <c r="G133" i="2"/>
  <c r="G132" i="2"/>
  <c r="G130" i="2"/>
  <c r="G128" i="2"/>
  <c r="G126" i="2"/>
  <c r="G124" i="2"/>
  <c r="G119" i="2"/>
  <c r="G117" i="2"/>
  <c r="G115" i="2"/>
  <c r="G120" i="2"/>
  <c r="D20" i="1"/>
  <c r="G110" i="2"/>
  <c r="G109" i="2"/>
  <c r="G106" i="2"/>
  <c r="G102" i="2"/>
  <c r="B111" i="2"/>
  <c r="B120" i="2"/>
  <c r="A20" i="1"/>
  <c r="B134" i="2"/>
  <c r="G139" i="2"/>
  <c r="G140" i="2"/>
  <c r="G143" i="2"/>
  <c r="G147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9" i="2"/>
  <c r="G171" i="2"/>
  <c r="G173" i="2"/>
  <c r="G91" i="2"/>
  <c r="G42" i="2"/>
  <c r="G46" i="2"/>
  <c r="G95" i="2"/>
  <c r="G94" i="2"/>
  <c r="G93" i="2"/>
  <c r="G83" i="2"/>
  <c r="G47" i="2"/>
  <c r="G33" i="2"/>
  <c r="G8" i="2"/>
  <c r="G9" i="2"/>
  <c r="G10" i="2"/>
  <c r="G11" i="2"/>
  <c r="B12" i="2"/>
  <c r="G16" i="2"/>
  <c r="G17" i="2"/>
  <c r="G18" i="2"/>
  <c r="G19" i="2"/>
  <c r="G21" i="2"/>
  <c r="G22" i="2"/>
  <c r="G23" i="2"/>
  <c r="G24" i="2"/>
  <c r="G25" i="2"/>
  <c r="G26" i="2"/>
  <c r="G27" i="2"/>
  <c r="B28" i="2"/>
  <c r="G35" i="2"/>
  <c r="G36" i="2"/>
  <c r="B37" i="2"/>
  <c r="G43" i="2"/>
  <c r="G44" i="2"/>
  <c r="G45" i="2"/>
  <c r="B51" i="2"/>
  <c r="G53" i="2"/>
  <c r="G55" i="2"/>
  <c r="G56" i="2"/>
  <c r="G57" i="2"/>
  <c r="B58" i="2"/>
  <c r="A12" i="1"/>
  <c r="G62" i="2"/>
  <c r="G63" i="2"/>
  <c r="G65" i="2"/>
  <c r="G66" i="2"/>
  <c r="G68" i="2"/>
  <c r="G69" i="2"/>
  <c r="B70" i="2"/>
  <c r="G80" i="2"/>
  <c r="G81" i="2"/>
  <c r="B86" i="2"/>
  <c r="G89" i="2"/>
  <c r="G96" i="2"/>
  <c r="B97" i="2"/>
  <c r="A5" i="1"/>
  <c r="B5" i="1"/>
  <c r="A6" i="1"/>
  <c r="B6" i="1"/>
  <c r="A7" i="1"/>
  <c r="B7" i="1"/>
  <c r="A9" i="1"/>
  <c r="B9" i="1"/>
  <c r="A10" i="1"/>
  <c r="B10" i="1"/>
  <c r="A11" i="1"/>
  <c r="B11" i="1"/>
  <c r="B12" i="1"/>
  <c r="A18" i="1"/>
  <c r="B18" i="1"/>
  <c r="A19" i="1"/>
  <c r="B19" i="1"/>
  <c r="B20" i="1"/>
  <c r="A21" i="1"/>
  <c r="B21" i="1"/>
  <c r="A22" i="1"/>
  <c r="B22" i="1"/>
  <c r="G67" i="2"/>
  <c r="G40" i="2"/>
  <c r="G86" i="2"/>
  <c r="D15" i="1"/>
  <c r="G37" i="2"/>
  <c r="D10" i="1"/>
  <c r="G97" i="2"/>
  <c r="D16" i="1"/>
  <c r="G134" i="2"/>
  <c r="D21" i="1"/>
  <c r="G76" i="2"/>
  <c r="D14" i="1"/>
  <c r="G111" i="2"/>
  <c r="D19" i="1"/>
  <c r="G70" i="2"/>
  <c r="D13" i="1"/>
  <c r="G51" i="2"/>
  <c r="D11" i="1"/>
  <c r="G58" i="2"/>
  <c r="D12" i="1"/>
  <c r="G28" i="2"/>
  <c r="D7" i="1"/>
  <c r="G12" i="2"/>
  <c r="D6" i="1"/>
  <c r="G176" i="2"/>
  <c r="D22" i="1"/>
  <c r="F16" i="1"/>
  <c r="F22" i="1"/>
  <c r="F7" i="1"/>
  <c r="F24" i="1"/>
  <c r="G180" i="2"/>
  <c r="G182" i="2"/>
</calcChain>
</file>

<file path=xl/sharedStrings.xml><?xml version="1.0" encoding="utf-8"?>
<sst xmlns="http://schemas.openxmlformats.org/spreadsheetml/2006/main" count="359" uniqueCount="238">
  <si>
    <t xml:space="preserve">Fyllið inní </t>
  </si>
  <si>
    <t>gulu reitina</t>
  </si>
  <si>
    <t>Skjalið er "Protected" en ekkert password</t>
  </si>
  <si>
    <t>5.2.1          SAFNBLAÐ</t>
  </si>
  <si>
    <t>kr.</t>
  </si>
  <si>
    <t>2.4</t>
  </si>
  <si>
    <t>FRÁGANGUR YFIRBORÐS</t>
  </si>
  <si>
    <t>2.5</t>
  </si>
  <si>
    <t>GRAS OG GRÓÐUR</t>
  </si>
  <si>
    <t>2.6</t>
  </si>
  <si>
    <t>YFIRBORÐSMERKINGAR</t>
  </si>
  <si>
    <t>2.7</t>
  </si>
  <si>
    <t>UMFERÐARMERKI, UNDIRSTÖÐUR OG UPPSETNING</t>
  </si>
  <si>
    <t>SAMTALS FLUTT Á TILBOÐSBLAÐ</t>
  </si>
  <si>
    <t>KR.</t>
  </si>
  <si>
    <t xml:space="preserve"> 5.2.2</t>
  </si>
  <si>
    <t>TILBOÐSSKRÁ</t>
  </si>
  <si>
    <t>Eining</t>
  </si>
  <si>
    <t>Magn</t>
  </si>
  <si>
    <t xml:space="preserve">Verð kr. </t>
  </si>
  <si>
    <t xml:space="preserve"> 1.</t>
  </si>
  <si>
    <t>AÐSTÆÐUR Á VINNUSVÆÐI O.FL.</t>
  </si>
  <si>
    <t xml:space="preserve"> 1.1</t>
  </si>
  <si>
    <t>AÐSTAÐA, FRÁGANGUR O.FL.</t>
  </si>
  <si>
    <t xml:space="preserve"> 1.1.0</t>
  </si>
  <si>
    <t>Aðstaða</t>
  </si>
  <si>
    <t>heild</t>
  </si>
  <si>
    <t xml:space="preserve"> 1.1.1</t>
  </si>
  <si>
    <t>Öryggisráðstafanir</t>
  </si>
  <si>
    <t xml:space="preserve"> 1.1.2</t>
  </si>
  <si>
    <t>Merkingar</t>
  </si>
  <si>
    <t xml:space="preserve"> 1.1.3</t>
  </si>
  <si>
    <t>Frágangur</t>
  </si>
  <si>
    <t>Samtals flutt á safnblað</t>
  </si>
  <si>
    <t xml:space="preserve"> 1.2</t>
  </si>
  <si>
    <t>REIKNINGSVINNA</t>
  </si>
  <si>
    <t>Menn</t>
  </si>
  <si>
    <t>Verkamaður</t>
  </si>
  <si>
    <t>klst</t>
  </si>
  <si>
    <t>Vélamaður / bílstjóri</t>
  </si>
  <si>
    <t>Iðnaðarmaður- Pípulagningamaður, smiður eða garðyrkjumaður</t>
  </si>
  <si>
    <t>Mælingamaður</t>
  </si>
  <si>
    <t>Tæki án vélamanns</t>
  </si>
  <si>
    <t>Hjólavél- t.d. Komatsu PW150 eða sambærileg vél</t>
  </si>
  <si>
    <t>Beltagrafa &gt; 30 tonn</t>
  </si>
  <si>
    <t>Vegheflill</t>
  </si>
  <si>
    <t>Smágrafa - vél á beltum til graftar meðfram strengjum</t>
  </si>
  <si>
    <t>Traktorsgrafa</t>
  </si>
  <si>
    <t>Vörubíll með krana</t>
  </si>
  <si>
    <t>Vörubíll</t>
  </si>
  <si>
    <t xml:space="preserve"> 2.</t>
  </si>
  <si>
    <t>GATNAGERÐ</t>
  </si>
  <si>
    <t xml:space="preserve"> 2.1</t>
  </si>
  <si>
    <t>RIF NÚVERANDI YFIRBORÐS</t>
  </si>
  <si>
    <t xml:space="preserve"> 2.1.1</t>
  </si>
  <si>
    <t>Sögun</t>
  </si>
  <si>
    <t>Sögun á malbiki, 50-100 mm</t>
  </si>
  <si>
    <t>m</t>
  </si>
  <si>
    <t xml:space="preserve"> 2.1.2</t>
  </si>
  <si>
    <t>Upprif á malbiki</t>
  </si>
  <si>
    <t>Upprif á malbiki 50-100 mm</t>
  </si>
  <si>
    <r>
      <t>m</t>
    </r>
    <r>
      <rPr>
        <vertAlign val="superscript"/>
        <sz val="11"/>
        <rFont val="Times New Roman"/>
        <family val="1"/>
      </rPr>
      <t>2</t>
    </r>
  </si>
  <si>
    <t xml:space="preserve"> 2.1.3</t>
  </si>
  <si>
    <t>Fræsing malbiks</t>
  </si>
  <si>
    <t xml:space="preserve"> 2.2</t>
  </si>
  <si>
    <t>JARÐVINNA</t>
  </si>
  <si>
    <t xml:space="preserve"> 2.2.1</t>
  </si>
  <si>
    <t>Umfram grúsarfylling úr ofanvatnsrásum</t>
  </si>
  <si>
    <r>
      <t>m</t>
    </r>
    <r>
      <rPr>
        <vertAlign val="superscript"/>
        <sz val="11"/>
        <rFont val="Times New Roman"/>
        <family val="1"/>
      </rPr>
      <t>3</t>
    </r>
  </si>
  <si>
    <t xml:space="preserve"> 2.2.2</t>
  </si>
  <si>
    <t>Burðarlag, heflun og jöfnun</t>
  </si>
  <si>
    <t>Heflun, jöfnun og þjöppun yfirborðs</t>
  </si>
  <si>
    <t>Efni úr götu (lífrætn blandað) flutt á tipp</t>
  </si>
  <si>
    <t>Burðarlag úr götu, flutt til og endurnýtt</t>
  </si>
  <si>
    <t>Burðarlag - Efni úr námu</t>
  </si>
  <si>
    <t xml:space="preserve"> 2.2.3</t>
  </si>
  <si>
    <t>Ofanvatnsrásir</t>
  </si>
  <si>
    <t xml:space="preserve"> 2.2.4</t>
  </si>
  <si>
    <t>Jöfnun og hreinsun í stéttar- og stígasvæðum</t>
  </si>
  <si>
    <t xml:space="preserve"> 2.2.5</t>
  </si>
  <si>
    <t>Jöfnunarlag / Mulningur</t>
  </si>
  <si>
    <t>Stígar og grassteinsbílastæði</t>
  </si>
  <si>
    <t>Malbikaðar upphækkanir í götum</t>
  </si>
  <si>
    <t xml:space="preserve"> 2.3</t>
  </si>
  <si>
    <t>MALBIKUN</t>
  </si>
  <si>
    <t xml:space="preserve"> 2.3.11</t>
  </si>
  <si>
    <t>Malbikun</t>
  </si>
  <si>
    <t>Malbik BRL16 (ÁDU&gt;15000), þykkt 50 mm</t>
  </si>
  <si>
    <t>Malbik AC11 (ÁDU &gt;15000), þykkt 40 mm</t>
  </si>
  <si>
    <t>Malbik AC11 (ÁDU 3000-8000), þykkt 50 mm með 25% endurunnið í göngustíga</t>
  </si>
  <si>
    <t xml:space="preserve"> 2.4</t>
  </si>
  <si>
    <t xml:space="preserve"> 2.4.1</t>
  </si>
  <si>
    <t>Hellu- og steinalögn</t>
  </si>
  <si>
    <t>Vínarsteinn eða sambæril.</t>
  </si>
  <si>
    <t xml:space="preserve"> 2.4.2</t>
  </si>
  <si>
    <t>Grassteinn 40x40x8 cm, steyptur</t>
  </si>
  <si>
    <t xml:space="preserve"> 2.4.3</t>
  </si>
  <si>
    <t>Leiðilínur (Stefnigefandi og viðvörunarhellur)</t>
  </si>
  <si>
    <t>Hellur úr blautsteypu í viðvörunarsvæði</t>
  </si>
  <si>
    <t xml:space="preserve"> 2.4.4</t>
  </si>
  <si>
    <t>Sögun á hellum</t>
  </si>
  <si>
    <t xml:space="preserve"> 2.4.5</t>
  </si>
  <si>
    <t>Styrktarkantur með steinlögn</t>
  </si>
  <si>
    <t xml:space="preserve"> 2.4.6</t>
  </si>
  <si>
    <t>Forsteyptur kantsteinn</t>
  </si>
  <si>
    <t xml:space="preserve"> 2.4.7</t>
  </si>
  <si>
    <t>Forsteyptur kantsteinn - umferðarkantsteinn</t>
  </si>
  <si>
    <t xml:space="preserve"> 2.5</t>
  </si>
  <si>
    <t xml:space="preserve"> 2.5.1</t>
  </si>
  <si>
    <t>Vaxtarlag á grassvæðum</t>
  </si>
  <si>
    <t xml:space="preserve"> 2.5.2</t>
  </si>
  <si>
    <t>Grasþakning</t>
  </si>
  <si>
    <t xml:space="preserve"> 2.5.3</t>
  </si>
  <si>
    <t>Vökvun þökulaðra og sáningar grassvæða</t>
  </si>
  <si>
    <t xml:space="preserve"> 2.6</t>
  </si>
  <si>
    <t xml:space="preserve"> 2.6.1</t>
  </si>
  <si>
    <t>Akreina- og hindrunarlínur</t>
  </si>
  <si>
    <t>1004 Óbrotin miðlína, b=0,1m (0,1m2 per lengdarmetra)</t>
  </si>
  <si>
    <t>1002 Hálfbrotin miðlína 3+1, b=0,1m (0,075m2 per lengdarmetra)</t>
  </si>
  <si>
    <t>Brotin miðlína 1+1, b=0,1m (0,05m2 per lengdarmetra)</t>
  </si>
  <si>
    <t xml:space="preserve"> 2.6.2</t>
  </si>
  <si>
    <t>Massaðir ferningar</t>
  </si>
  <si>
    <t>stk</t>
  </si>
  <si>
    <t xml:space="preserve"> 2.6.3</t>
  </si>
  <si>
    <t>Ýmsar stakar merkingar</t>
  </si>
  <si>
    <t>Biðskyldu merki</t>
  </si>
  <si>
    <t xml:space="preserve"> 2.7</t>
  </si>
  <si>
    <t xml:space="preserve"> 2.7.1</t>
  </si>
  <si>
    <t>Umferðarmerki</t>
  </si>
  <si>
    <t xml:space="preserve"> 2.7.2</t>
  </si>
  <si>
    <t>Festingar</t>
  </si>
  <si>
    <t>Bakfestingar, á rör</t>
  </si>
  <si>
    <t xml:space="preserve"> 2.7.3</t>
  </si>
  <si>
    <t>Undirstöður fyrir umferðarmerki (skiltasteinar)</t>
  </si>
  <si>
    <t>Efnisútvegun</t>
  </si>
  <si>
    <t>Niðursetning skiltasteina</t>
  </si>
  <si>
    <t xml:space="preserve"> 2.7.4</t>
  </si>
  <si>
    <t>Rör</t>
  </si>
  <si>
    <t xml:space="preserve"> 2.7.5</t>
  </si>
  <si>
    <t>Uppsetning umferðarmerkja</t>
  </si>
  <si>
    <t>3.</t>
  </si>
  <si>
    <t>VEITUR</t>
  </si>
  <si>
    <t xml:space="preserve"> 3.2.</t>
  </si>
  <si>
    <t xml:space="preserve"> 3.2.1</t>
  </si>
  <si>
    <t>Gröftur</t>
  </si>
  <si>
    <t>Gröftur fyrir veitulögnum</t>
  </si>
  <si>
    <t>Gröftur fyrir snjóbræðslustofnum</t>
  </si>
  <si>
    <t>Flutningur efnis á tipp innan framkv.svæðis til endurnotkunar</t>
  </si>
  <si>
    <t xml:space="preserve"> 3.2.2</t>
  </si>
  <si>
    <t>Fylling</t>
  </si>
  <si>
    <t>Söndun með veitulögnum</t>
  </si>
  <si>
    <t>Söndun með snjóbræðslustofnum</t>
  </si>
  <si>
    <t xml:space="preserve"> 3.2.7</t>
  </si>
  <si>
    <t>Meðhöndlun núverandi lagna</t>
  </si>
  <si>
    <t>Lagnaþverun</t>
  </si>
  <si>
    <t>Gröftur samsíða lögnum</t>
  </si>
  <si>
    <t xml:space="preserve"> 3.3</t>
  </si>
  <si>
    <t>FRÁVEITU- OG VATNSLAGNIR</t>
  </si>
  <si>
    <t xml:space="preserve"> 3.3.2</t>
  </si>
  <si>
    <t>Brunnar</t>
  </si>
  <si>
    <t>Plastbrunnar 1000 mm í núverandi grúsaryfirborði, ø600 lok</t>
  </si>
  <si>
    <t xml:space="preserve"> 3.3.3</t>
  </si>
  <si>
    <t>Niðurföll</t>
  </si>
  <si>
    <t>Niðurföll með kúlurist, plast niðurfallsbrunnar í núv. grúsaryfirborði</t>
  </si>
  <si>
    <t xml:space="preserve"> 3.3.4</t>
  </si>
  <si>
    <t>Lokar og spindlar</t>
  </si>
  <si>
    <t>Spindlar í núverandi grúsaryfirborði</t>
  </si>
  <si>
    <t xml:space="preserve"> 3.5</t>
  </si>
  <si>
    <t>HITAVEITULAGNIR</t>
  </si>
  <si>
    <t xml:space="preserve">  3.5.1</t>
  </si>
  <si>
    <t>Einangruð stálrör</t>
  </si>
  <si>
    <t>DN40</t>
  </si>
  <si>
    <t>Fjöldi suða/samsetninga</t>
  </si>
  <si>
    <t>DN40 - DN32</t>
  </si>
  <si>
    <t xml:space="preserve">  3.5.3</t>
  </si>
  <si>
    <t>Frágangur samskeyta hitaveitulagna</t>
  </si>
  <si>
    <t>DN40/ 100 mm</t>
  </si>
  <si>
    <t xml:space="preserve">  3.5.8</t>
  </si>
  <si>
    <t>Jarðlokar</t>
  </si>
  <si>
    <t xml:space="preserve">  3.5.13</t>
  </si>
  <si>
    <t>Tengingar við núverandi lagnir</t>
  </si>
  <si>
    <t>Tenging við DN100</t>
  </si>
  <si>
    <t xml:space="preserve">  3.5.17</t>
  </si>
  <si>
    <t>Frauðplötur</t>
  </si>
  <si>
    <t xml:space="preserve"> 3.6</t>
  </si>
  <si>
    <t>SNJÓBRÆÐSLULAGNIR</t>
  </si>
  <si>
    <t xml:space="preserve">  3.6.2</t>
  </si>
  <si>
    <t>Hitalagnir</t>
  </si>
  <si>
    <t>3.6.2.1</t>
  </si>
  <si>
    <t>Lagnir og tengistykki</t>
  </si>
  <si>
    <t>DN 32 mm PPr með einangrun</t>
  </si>
  <si>
    <t>DN 40 mm PPr með einangrun</t>
  </si>
  <si>
    <t>DN 50 mm PPr með einangrun</t>
  </si>
  <si>
    <t>Snjóbræðslulagnir</t>
  </si>
  <si>
    <t>Ø25 mm PPr snjóbræðslulagnir</t>
  </si>
  <si>
    <t>3.6.2.2</t>
  </si>
  <si>
    <t>Lagnastokkar</t>
  </si>
  <si>
    <t>Lagnastokkur, tengikista-15 slaufur</t>
  </si>
  <si>
    <t>stk.</t>
  </si>
  <si>
    <t>Lagnastokkur, tengikista-8 slaufur</t>
  </si>
  <si>
    <t>3.6.2.3</t>
  </si>
  <si>
    <t>Jarðvinna</t>
  </si>
  <si>
    <t>3.6.3</t>
  </si>
  <si>
    <t>Lokar, tæki og tengibúnaður</t>
  </si>
  <si>
    <t>Uppsetning á stjórnskáp sem verkkaupi útvegar</t>
  </si>
  <si>
    <t>Rennslisnemi</t>
  </si>
  <si>
    <t>Stopploki DN 32</t>
  </si>
  <si>
    <t>Tæmingarloki 1/2"</t>
  </si>
  <si>
    <t>Einstreymisloki DN 32</t>
  </si>
  <si>
    <t>Sía DN 32</t>
  </si>
  <si>
    <t>Öryggisloki, 6 bar, ÖR01</t>
  </si>
  <si>
    <t>Stilliloki DN32</t>
  </si>
  <si>
    <t>ECL stöð</t>
  </si>
  <si>
    <t>Mótorloki stýrist af ECL stöð DN32, kvs 8</t>
  </si>
  <si>
    <t>Hringrásardæla með hraðabreyti. ∆p 100kPa 3,6 l/s</t>
  </si>
  <si>
    <t>Varmaskiptir, hitaveituhlið: 80°-15°C, Vatn. Kerfishlið: 45°-10°C 30% Glycol, 70% Vatn. Afl = 450kW , Þrýstifall 10 - 30 kPa.</t>
  </si>
  <si>
    <t>Loftskilja DN50</t>
  </si>
  <si>
    <t>Þensluker, Rúmmál 40 Ltr, for/lokaþrýstingur 2,5/6,0 bar</t>
  </si>
  <si>
    <t xml:space="preserve">Hitanemi </t>
  </si>
  <si>
    <t>Þrýstinemi</t>
  </si>
  <si>
    <t xml:space="preserve">Hitamælir fyrir lofthita, mælisvið -30-50°C </t>
  </si>
  <si>
    <t>Hitanemi í vatnsrás, PT1000, mælisvið: 0-100°C</t>
  </si>
  <si>
    <t>Deiligrind fyrir 15 slaufur (fram- og bakrás) ásamt stopp- og stillilokum og hitanemum í bakrás á hverri slaufu. Flæðiglös skulu vera á bakrás á slaufum, svið flæðiglasa skal vera 0-20 l/min</t>
  </si>
  <si>
    <t>Deiligrind fyrir 8 slaufur (fram- og bakrás) ásamt stopp- og stillilokum og hitanemum í bakrás á hverri slaufu. Flæðiglös skulu vera á bakrás á slaufum, svið flæðiglasa skal vera 0-20 l/min</t>
  </si>
  <si>
    <t>Frostlögur</t>
  </si>
  <si>
    <t>lítrar</t>
  </si>
  <si>
    <t>3.6.4</t>
  </si>
  <si>
    <t>Hreinsun, prófanir og stillingar</t>
  </si>
  <si>
    <t>Prófanir, stilling, hreinsun og skýrslur</t>
  </si>
  <si>
    <t>3.6.5</t>
  </si>
  <si>
    <t>Merkingar á merkispjöldum við loka, tæki og helstu lagnir sem sýna framrás og bakrás</t>
  </si>
  <si>
    <t>3.6.6</t>
  </si>
  <si>
    <t>Raflögn að stjórnskáp</t>
  </si>
  <si>
    <t>3.6.6.2</t>
  </si>
  <si>
    <t>Jarðstrengir</t>
  </si>
  <si>
    <t>3.6</t>
  </si>
  <si>
    <t>Tékkreikningar</t>
  </si>
  <si>
    <t>Heildartilboð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</si>
</sst>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r.&quot;_-;\-* #,##0\ &quot;kr.&quot;_-;_-* &quot;-&quot;\ &quot;kr.&quot;_-;_-@_-"/>
    <numFmt numFmtId="165" formatCode="#,##0.0"/>
    <numFmt numFmtId="166" formatCode="0.00_)"/>
    <numFmt numFmtId="167" formatCode="#,##0&quot; kr.&quot;"/>
  </numFmts>
  <fonts count="42">
    <font>
      <sz val="12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i/>
      <sz val="16"/>
      <name val="Helv"/>
    </font>
    <font>
      <b/>
      <sz val="10"/>
      <color indexed="8"/>
      <name val="Arial Black"/>
      <family val="2"/>
    </font>
    <font>
      <b/>
      <sz val="10"/>
      <color indexed="8"/>
      <name val="Arial"/>
      <family val="2"/>
    </font>
    <font>
      <sz val="8"/>
      <name val="Times New Roman"/>
      <family val="1"/>
    </font>
    <font>
      <b/>
      <sz val="11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0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4" fillId="16" borderId="0"/>
    <xf numFmtId="0" fontId="22" fillId="17" borderId="1" applyNumberFormat="0" applyAlignment="0" applyProtection="0"/>
    <xf numFmtId="0" fontId="22" fillId="17" borderId="1" applyNumberFormat="0" applyAlignment="0" applyProtection="0"/>
    <xf numFmtId="0" fontId="23" fillId="18" borderId="2" applyNumberFormat="0" applyAlignment="0" applyProtection="0"/>
    <xf numFmtId="0" fontId="23" fillId="18" borderId="2" applyNumberFormat="0" applyAlignment="0" applyProtection="0"/>
    <xf numFmtId="164" fontId="37" fillId="0" borderId="0" applyFont="0" applyFill="0" applyBorder="0" applyAlignment="0" applyProtection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3" fillId="0" borderId="0" applyNumberFormat="0">
      <alignment horizontal="left"/>
    </xf>
    <xf numFmtId="49" fontId="36" fillId="0" borderId="0" applyNumberFormat="0" applyAlignment="0">
      <alignment horizontal="left"/>
    </xf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166" fontId="13" fillId="0" borderId="0"/>
    <xf numFmtId="0" fontId="37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37" fillId="0" borderId="0"/>
    <xf numFmtId="0" fontId="37" fillId="0" borderId="0"/>
    <xf numFmtId="0" fontId="12" fillId="0" borderId="0"/>
    <xf numFmtId="0" fontId="1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37" fillId="0" borderId="0"/>
    <xf numFmtId="0" fontId="12" fillId="0" borderId="0"/>
    <xf numFmtId="0" fontId="1" fillId="0" borderId="0"/>
    <xf numFmtId="0" fontId="2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2" fillId="4" borderId="7" applyNumberFormat="0" applyFont="0" applyAlignment="0" applyProtection="0"/>
    <xf numFmtId="0" fontId="2" fillId="4" borderId="7" applyNumberFormat="0" applyFont="0" applyAlignment="0" applyProtection="0"/>
    <xf numFmtId="0" fontId="2" fillId="4" borderId="7" applyNumberFormat="0" applyFont="0" applyAlignment="0" applyProtection="0"/>
    <xf numFmtId="0" fontId="2" fillId="4" borderId="7" applyNumberFormat="0" applyFont="0" applyAlignment="0" applyProtection="0"/>
    <xf numFmtId="0" fontId="32" fillId="17" borderId="8" applyNumberFormat="0" applyAlignment="0" applyProtection="0"/>
    <xf numFmtId="0" fontId="32" fillId="17" borderId="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16" borderId="9" applyBorder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11" xfId="0" applyNumberFormat="1" applyFont="1" applyBorder="1"/>
    <xf numFmtId="3" fontId="2" fillId="0" borderId="0" xfId="0" applyNumberFormat="1" applyFont="1" applyBorder="1"/>
    <xf numFmtId="0" fontId="6" fillId="0" borderId="0" xfId="0" applyFont="1" applyBorder="1"/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10" fontId="2" fillId="0" borderId="0" xfId="0" applyNumberFormat="1" applyFont="1"/>
    <xf numFmtId="0" fontId="2" fillId="0" borderId="13" xfId="0" applyFont="1" applyBorder="1"/>
    <xf numFmtId="14" fontId="3" fillId="0" borderId="0" xfId="0" applyNumberFormat="1" applyFont="1"/>
    <xf numFmtId="0" fontId="8" fillId="0" borderId="0" xfId="0" applyFont="1"/>
    <xf numFmtId="16" fontId="3" fillId="0" borderId="0" xfId="0" applyNumberFormat="1" applyFont="1"/>
    <xf numFmtId="0" fontId="2" fillId="0" borderId="0" xfId="0" applyFont="1" applyProtection="1"/>
    <xf numFmtId="0" fontId="2" fillId="19" borderId="0" xfId="0" applyFont="1" applyFill="1" applyProtection="1"/>
    <xf numFmtId="0" fontId="8" fillId="0" borderId="0" xfId="0" applyFont="1" applyAlignment="1" applyProtection="1">
      <alignment horizontal="left"/>
    </xf>
    <xf numFmtId="3" fontId="7" fillId="0" borderId="0" xfId="68" applyNumberFormat="1" applyFont="1" applyFill="1" applyBorder="1" applyProtection="1"/>
    <xf numFmtId="3" fontId="7" fillId="0" borderId="0" xfId="68" applyNumberFormat="1" applyFont="1" applyBorder="1" applyAlignment="1">
      <alignment horizontal="center"/>
    </xf>
    <xf numFmtId="3" fontId="7" fillId="0" borderId="0" xfId="68" applyNumberFormat="1" applyFont="1" applyBorder="1"/>
    <xf numFmtId="0" fontId="7" fillId="0" borderId="0" xfId="0" applyFont="1" applyFill="1"/>
    <xf numFmtId="14" fontId="9" fillId="0" borderId="0" xfId="126" applyNumberFormat="1" applyFont="1" applyFill="1" applyAlignment="1">
      <alignment horizontal="right"/>
    </xf>
    <xf numFmtId="0" fontId="7" fillId="0" borderId="0" xfId="126" applyFont="1" applyFill="1" applyAlignment="1">
      <alignment horizontal="left"/>
    </xf>
    <xf numFmtId="0" fontId="7" fillId="0" borderId="0" xfId="0" applyFont="1" applyFill="1" applyAlignment="1">
      <alignment horizontal="center"/>
    </xf>
    <xf numFmtId="3" fontId="7" fillId="0" borderId="0" xfId="126" applyNumberFormat="1" applyFont="1" applyFill="1" applyProtection="1"/>
    <xf numFmtId="3" fontId="9" fillId="0" borderId="0" xfId="126" applyNumberFormat="1" applyFont="1" applyFill="1" applyAlignment="1">
      <alignment horizontal="center"/>
    </xf>
    <xf numFmtId="3" fontId="9" fillId="0" borderId="11" xfId="126" applyNumberFormat="1" applyFont="1" applyFill="1" applyBorder="1"/>
    <xf numFmtId="0" fontId="7" fillId="0" borderId="0" xfId="126" applyFont="1" applyFill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Protection="1"/>
    <xf numFmtId="0" fontId="9" fillId="0" borderId="0" xfId="0" applyFont="1" applyAlignment="1" applyProtection="1">
      <alignment horizontal="center"/>
    </xf>
    <xf numFmtId="3" fontId="9" fillId="0" borderId="0" xfId="0" applyNumberFormat="1" applyFont="1" applyFill="1" applyProtection="1"/>
    <xf numFmtId="3" fontId="7" fillId="0" borderId="0" xfId="0" applyNumberFormat="1" applyFont="1" applyBorder="1" applyProtection="1"/>
    <xf numFmtId="3" fontId="7" fillId="0" borderId="0" xfId="68" applyNumberFormat="1" applyFont="1" applyFill="1" applyAlignment="1">
      <alignment horizontal="center"/>
    </xf>
    <xf numFmtId="3" fontId="7" fillId="0" borderId="11" xfId="0" applyNumberFormat="1" applyFont="1" applyBorder="1" applyProtection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9" fillId="0" borderId="11" xfId="0" applyFont="1" applyFill="1" applyBorder="1" applyAlignment="1" applyProtection="1"/>
    <xf numFmtId="165" fontId="7" fillId="0" borderId="11" xfId="0" applyNumberFormat="1" applyFont="1" applyFill="1" applyBorder="1" applyAlignment="1" applyProtection="1"/>
    <xf numFmtId="0" fontId="7" fillId="0" borderId="11" xfId="0" applyFont="1" applyFill="1" applyBorder="1" applyAlignment="1" applyProtection="1">
      <alignment horizontal="center"/>
    </xf>
    <xf numFmtId="3" fontId="7" fillId="0" borderId="11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/>
    <xf numFmtId="0" fontId="9" fillId="0" borderId="14" xfId="0" applyFont="1" applyFill="1" applyBorder="1" applyAlignment="1" applyProtection="1"/>
    <xf numFmtId="0" fontId="7" fillId="0" borderId="14" xfId="0" applyFont="1" applyFill="1" applyBorder="1" applyAlignment="1" applyProtection="1">
      <alignment horizontal="center"/>
    </xf>
    <xf numFmtId="3" fontId="7" fillId="0" borderId="14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/>
    <xf numFmtId="0" fontId="7" fillId="0" borderId="0" xfId="0" applyFont="1" applyFill="1" applyProtection="1"/>
    <xf numFmtId="0" fontId="9" fillId="0" borderId="0" xfId="0" applyFont="1" applyFill="1" applyProtection="1"/>
    <xf numFmtId="165" fontId="7" fillId="0" borderId="0" xfId="0" applyNumberFormat="1" applyFont="1" applyFill="1" applyProtection="1"/>
    <xf numFmtId="0" fontId="7" fillId="0" borderId="0" xfId="0" applyFont="1" applyFill="1" applyAlignment="1" applyProtection="1">
      <alignment horizontal="center"/>
    </xf>
    <xf numFmtId="3" fontId="7" fillId="0" borderId="0" xfId="0" applyNumberFormat="1" applyFont="1" applyFill="1" applyAlignment="1" applyProtection="1">
      <alignment horizontal="center"/>
    </xf>
    <xf numFmtId="0" fontId="9" fillId="0" borderId="0" xfId="126" applyFont="1" applyFill="1" applyProtection="1"/>
    <xf numFmtId="0" fontId="7" fillId="0" borderId="0" xfId="126" applyFont="1" applyFill="1" applyAlignment="1" applyProtection="1">
      <alignment horizontal="center"/>
    </xf>
    <xf numFmtId="3" fontId="7" fillId="0" borderId="0" xfId="126" applyNumberFormat="1" applyFont="1" applyFill="1" applyAlignment="1" applyProtection="1">
      <alignment horizontal="center"/>
    </xf>
    <xf numFmtId="0" fontId="7" fillId="0" borderId="0" xfId="126" applyFont="1" applyFill="1" applyProtection="1"/>
    <xf numFmtId="0" fontId="7" fillId="0" borderId="0" xfId="68" applyFont="1" applyFill="1" applyAlignment="1" applyProtection="1">
      <alignment horizontal="center"/>
    </xf>
    <xf numFmtId="3" fontId="7" fillId="0" borderId="0" xfId="68" applyNumberFormat="1" applyFont="1" applyFill="1" applyAlignment="1" applyProtection="1">
      <alignment horizontal="center"/>
    </xf>
    <xf numFmtId="3" fontId="7" fillId="0" borderId="11" xfId="68" applyNumberFormat="1" applyFont="1" applyFill="1" applyBorder="1" applyProtection="1"/>
    <xf numFmtId="0" fontId="9" fillId="0" borderId="0" xfId="0" applyFont="1" applyFill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3" fontId="9" fillId="0" borderId="11" xfId="0" applyNumberFormat="1" applyFont="1" applyFill="1" applyBorder="1" applyProtection="1"/>
    <xf numFmtId="0" fontId="7" fillId="0" borderId="0" xfId="0" applyFont="1" applyFill="1" applyAlignment="1" applyProtection="1">
      <alignment vertical="justify"/>
    </xf>
    <xf numFmtId="165" fontId="7" fillId="0" borderId="0" xfId="0" applyNumberFormat="1" applyFont="1" applyFill="1" applyAlignment="1" applyProtection="1">
      <alignment horizontal="right"/>
    </xf>
    <xf numFmtId="3" fontId="7" fillId="0" borderId="15" xfId="0" applyNumberFormat="1" applyFont="1" applyFill="1" applyBorder="1" applyProtection="1"/>
    <xf numFmtId="3" fontId="9" fillId="0" borderId="0" xfId="126" applyNumberFormat="1" applyFont="1" applyFill="1" applyBorder="1"/>
    <xf numFmtId="3" fontId="7" fillId="0" borderId="0" xfId="68" applyNumberFormat="1" applyFont="1" applyFill="1" applyBorder="1" applyProtection="1">
      <protection locked="0"/>
    </xf>
    <xf numFmtId="49" fontId="9" fillId="0" borderId="0" xfId="0" applyNumberFormat="1" applyFont="1" applyFill="1" applyBorder="1" applyAlignment="1" applyProtection="1"/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horizontal="left"/>
    </xf>
    <xf numFmtId="0" fontId="9" fillId="0" borderId="0" xfId="126" applyFont="1" applyFill="1"/>
    <xf numFmtId="0" fontId="7" fillId="0" borderId="0" xfId="68" applyFont="1" applyFill="1" applyBorder="1" applyAlignment="1">
      <alignment horizontal="center"/>
    </xf>
    <xf numFmtId="0" fontId="9" fillId="0" borderId="0" xfId="0" quotePrefix="1" applyFont="1" applyFill="1" applyProtection="1"/>
    <xf numFmtId="49" fontId="3" fillId="0" borderId="0" xfId="0" applyNumberFormat="1" applyFont="1"/>
    <xf numFmtId="3" fontId="9" fillId="0" borderId="0" xfId="0" applyNumberFormat="1" applyFont="1" applyFill="1" applyAlignment="1" applyProtection="1">
      <alignment horizontal="right"/>
    </xf>
    <xf numFmtId="16" fontId="9" fillId="0" borderId="11" xfId="0" applyNumberFormat="1" applyFont="1" applyFill="1" applyBorder="1" applyAlignment="1" applyProtection="1"/>
    <xf numFmtId="0" fontId="9" fillId="0" borderId="0" xfId="68" applyFont="1" applyFill="1" applyProtection="1"/>
    <xf numFmtId="16" fontId="9" fillId="0" borderId="0" xfId="126" applyNumberFormat="1" applyFont="1" applyFill="1" applyProtection="1"/>
    <xf numFmtId="0" fontId="7" fillId="0" borderId="0" xfId="68" applyFont="1" applyFill="1" applyAlignment="1">
      <alignment horizontal="center"/>
    </xf>
    <xf numFmtId="0" fontId="3" fillId="0" borderId="0" xfId="0" applyFont="1" applyFill="1" applyProtection="1"/>
    <xf numFmtId="49" fontId="9" fillId="0" borderId="0" xfId="0" applyNumberFormat="1" applyFont="1" applyFill="1" applyAlignment="1" applyProtection="1"/>
    <xf numFmtId="165" fontId="7" fillId="0" borderId="14" xfId="0" applyNumberFormat="1" applyFont="1" applyFill="1" applyBorder="1" applyAlignment="1" applyProtection="1">
      <alignment horizontal="center"/>
    </xf>
    <xf numFmtId="3" fontId="7" fillId="0" borderId="14" xfId="0" applyNumberFormat="1" applyFont="1" applyFill="1" applyBorder="1" applyAlignment="1" applyProtection="1">
      <alignment horizontal="left"/>
    </xf>
    <xf numFmtId="49" fontId="9" fillId="0" borderId="0" xfId="126" applyNumberFormat="1" applyFont="1" applyFill="1" applyAlignment="1">
      <alignment horizontal="right"/>
    </xf>
    <xf numFmtId="0" fontId="9" fillId="0" borderId="0" xfId="126" applyFont="1" applyFill="1" applyAlignment="1" applyProtection="1">
      <alignment horizontal="left"/>
    </xf>
    <xf numFmtId="3" fontId="9" fillId="0" borderId="0" xfId="0" applyNumberFormat="1" applyFont="1" applyFill="1" applyBorder="1" applyProtection="1"/>
    <xf numFmtId="167" fontId="12" fillId="0" borderId="0" xfId="111" applyNumberFormat="1" applyFont="1" applyFill="1" applyBorder="1" applyAlignment="1" applyProtection="1">
      <alignment horizontal="center" wrapText="1"/>
      <protection locked="0"/>
    </xf>
    <xf numFmtId="167" fontId="12" fillId="0" borderId="0" xfId="111" applyNumberFormat="1" applyFont="1" applyFill="1" applyBorder="1" applyAlignment="1" applyProtection="1">
      <alignment wrapText="1"/>
    </xf>
    <xf numFmtId="3" fontId="12" fillId="0" borderId="0" xfId="111" applyNumberFormat="1" applyFont="1" applyFill="1" applyBorder="1" applyAlignment="1" applyProtection="1">
      <alignment horizontal="center" wrapText="1"/>
    </xf>
    <xf numFmtId="0" fontId="38" fillId="0" borderId="0" xfId="111" applyFont="1" applyAlignment="1" applyProtection="1">
      <alignment wrapText="1"/>
      <protection locked="0"/>
    </xf>
    <xf numFmtId="3" fontId="7" fillId="19" borderId="11" xfId="0" applyNumberFormat="1" applyFont="1" applyFill="1" applyBorder="1" applyProtection="1">
      <protection locked="0"/>
    </xf>
    <xf numFmtId="3" fontId="7" fillId="19" borderId="11" xfId="68" applyNumberFormat="1" applyFont="1" applyFill="1" applyBorder="1" applyProtection="1">
      <protection locked="0"/>
    </xf>
    <xf numFmtId="3" fontId="39" fillId="0" borderId="0" xfId="0" applyNumberFormat="1" applyFont="1" applyFill="1" applyAlignment="1" applyProtection="1">
      <alignment horizontal="center"/>
    </xf>
    <xf numFmtId="14" fontId="9" fillId="0" borderId="0" xfId="126" quotePrefix="1" applyNumberFormat="1" applyFont="1" applyFill="1" applyAlignment="1">
      <alignment horizontal="right"/>
    </xf>
    <xf numFmtId="0" fontId="9" fillId="0" borderId="0" xfId="0" applyFont="1" applyFill="1" applyAlignment="1" applyProtection="1"/>
    <xf numFmtId="0" fontId="40" fillId="0" borderId="0" xfId="68" applyFont="1" applyFill="1" applyProtection="1"/>
    <xf numFmtId="0" fontId="39" fillId="0" borderId="0" xfId="0" applyFont="1" applyFill="1" applyProtection="1"/>
    <xf numFmtId="0" fontId="7" fillId="0" borderId="0" xfId="68" applyFont="1" applyFill="1" applyProtection="1"/>
    <xf numFmtId="14" fontId="9" fillId="0" borderId="0" xfId="126" applyNumberFormat="1" applyFont="1"/>
    <xf numFmtId="0" fontId="9" fillId="0" borderId="0" xfId="126" applyFont="1"/>
    <xf numFmtId="0" fontId="7" fillId="0" borderId="0" xfId="68" applyFont="1" applyAlignment="1">
      <alignment horizontal="center"/>
    </xf>
    <xf numFmtId="3" fontId="7" fillId="0" borderId="0" xfId="0" applyNumberFormat="1" applyFont="1"/>
    <xf numFmtId="3" fontId="7" fillId="0" borderId="0" xfId="68" applyNumberFormat="1" applyFont="1"/>
    <xf numFmtId="3" fontId="7" fillId="0" borderId="0" xfId="68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126" applyFont="1"/>
    <xf numFmtId="3" fontId="7" fillId="0" borderId="11" xfId="0" applyNumberFormat="1" applyFont="1" applyBorder="1"/>
    <xf numFmtId="3" fontId="7" fillId="0" borderId="0" xfId="0" applyNumberFormat="1" applyFont="1" applyBorder="1"/>
    <xf numFmtId="0" fontId="7" fillId="0" borderId="0" xfId="68" applyFont="1" applyAlignment="1">
      <alignment horizontal="right"/>
    </xf>
    <xf numFmtId="3" fontId="7" fillId="19" borderId="11" xfId="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9" fillId="0" borderId="0" xfId="126" applyNumberFormat="1" applyFont="1"/>
    <xf numFmtId="167" fontId="12" fillId="0" borderId="0" xfId="111" applyNumberFormat="1" applyAlignment="1" applyProtection="1">
      <alignment wrapText="1"/>
      <protection locked="0"/>
    </xf>
    <xf numFmtId="0" fontId="41" fillId="0" borderId="0" xfId="111" applyFont="1" applyAlignment="1" applyProtection="1">
      <alignment wrapText="1"/>
      <protection locked="0"/>
    </xf>
    <xf numFmtId="167" fontId="12" fillId="0" borderId="0" xfId="111" applyNumberFormat="1" applyAlignment="1">
      <alignment wrapText="1"/>
    </xf>
    <xf numFmtId="14" fontId="3" fillId="0" borderId="0" xfId="0" applyNumberFormat="1" applyFont="1" applyAlignment="1" applyProtection="1">
      <alignment horizontal="left"/>
    </xf>
    <xf numFmtId="3" fontId="9" fillId="0" borderId="0" xfId="126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3" fontId="9" fillId="0" borderId="0" xfId="126" applyNumberFormat="1" applyFont="1"/>
    <xf numFmtId="165" fontId="7" fillId="0" borderId="0" xfId="0" applyNumberFormat="1" applyFont="1" applyFill="1"/>
    <xf numFmtId="3" fontId="35" fillId="0" borderId="0" xfId="111" applyNumberFormat="1" applyFont="1" applyFill="1" applyAlignment="1">
      <alignment horizontal="center" wrapText="1"/>
    </xf>
    <xf numFmtId="3" fontId="35" fillId="0" borderId="0" xfId="111" applyNumberFormat="1" applyFont="1" applyFill="1" applyAlignment="1" applyProtection="1">
      <alignment horizontal="center" wrapText="1"/>
      <protection locked="0"/>
    </xf>
    <xf numFmtId="3" fontId="12" fillId="0" borderId="0" xfId="111" applyNumberFormat="1" applyFill="1" applyAlignment="1" applyProtection="1">
      <alignment horizontal="center" wrapText="1"/>
      <protection locked="0"/>
    </xf>
    <xf numFmtId="0" fontId="9" fillId="0" borderId="0" xfId="0" applyFont="1" applyFill="1"/>
    <xf numFmtId="3" fontId="12" fillId="0" borderId="0" xfId="111" applyNumberFormat="1" applyFill="1" applyAlignment="1">
      <alignment horizontal="center" wrapText="1"/>
    </xf>
    <xf numFmtId="0" fontId="7" fillId="0" borderId="0" xfId="126" applyFont="1" applyFill="1" applyAlignment="1">
      <alignment wrapText="1"/>
    </xf>
    <xf numFmtId="49" fontId="9" fillId="0" borderId="0" xfId="126" applyNumberFormat="1" applyFont="1" applyFill="1"/>
    <xf numFmtId="0" fontId="7" fillId="0" borderId="0" xfId="126" applyFont="1" applyAlignment="1">
      <alignment wrapText="1"/>
    </xf>
    <xf numFmtId="0" fontId="40" fillId="0" borderId="0" xfId="126" applyFont="1" applyFill="1" applyProtection="1"/>
    <xf numFmtId="3" fontId="39" fillId="0" borderId="0" xfId="0" applyNumberFormat="1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126" applyFont="1"/>
    <xf numFmtId="3" fontId="3" fillId="0" borderId="12" xfId="0" applyNumberFormat="1" applyFont="1" applyBorder="1"/>
  </cellXfs>
  <cellStyles count="150">
    <cellStyle name="20% - Accent1 2" xfId="1" xr:uid="{FCBA3886-0175-46C4-8222-F5EE739B087C}"/>
    <cellStyle name="20% - Accent1 2 2" xfId="2" xr:uid="{7CFEB2B2-3CC0-4A9C-B97D-633319CA72E6}"/>
    <cellStyle name="20% - Accent2 2" xfId="3" xr:uid="{53F69816-D52A-49FB-9E60-9BECCA44EEBC}"/>
    <cellStyle name="20% - Accent2 2 2" xfId="4" xr:uid="{0F9D5391-173A-43E9-952F-2FDB306C8CAF}"/>
    <cellStyle name="20% - Accent3 2" xfId="5" xr:uid="{A8A190AA-9546-4E26-B61E-183F2715FE95}"/>
    <cellStyle name="20% - Accent3 2 2" xfId="6" xr:uid="{BFF50C34-5EBA-4213-9F36-932B18D5824B}"/>
    <cellStyle name="20% - Accent4 2" xfId="7" xr:uid="{86F993F6-2756-4086-8DA2-9E68BBCFF63A}"/>
    <cellStyle name="20% - Accent4 2 2" xfId="8" xr:uid="{18511E06-D430-449F-AF61-0206D3CF80E6}"/>
    <cellStyle name="20% - Accent5 2" xfId="9" xr:uid="{BD67D99F-7E31-4B0D-B5AB-3B1BE8FBF00B}"/>
    <cellStyle name="20% - Accent5 2 2" xfId="10" xr:uid="{252114D8-75A8-44B3-A4D0-DDFED7BA128F}"/>
    <cellStyle name="20% - Accent6 2" xfId="11" xr:uid="{59F2AA2A-CD8D-40D2-AC11-E47C0A576BCD}"/>
    <cellStyle name="20% - Accent6 2 2" xfId="12" xr:uid="{02507A1B-4A2F-4A87-836D-F4EF74ACEFAD}"/>
    <cellStyle name="40% - Accent1 2" xfId="13" xr:uid="{19ABC4C0-CCD2-4F73-8E7E-F91F03162029}"/>
    <cellStyle name="40% - Accent1 2 2" xfId="14" xr:uid="{533F3B1D-1210-48F4-8928-FB76DADD1375}"/>
    <cellStyle name="40% - Accent2 2" xfId="15" xr:uid="{5EA4A74E-A951-4C40-B880-E2DC85817762}"/>
    <cellStyle name="40% - Accent2 2 2" xfId="16" xr:uid="{907B9A28-03BE-43C8-8A76-F955E10A3E34}"/>
    <cellStyle name="40% - Accent3 2" xfId="17" xr:uid="{5454ACB6-D7B8-4BA1-BABB-07806487C302}"/>
    <cellStyle name="40% - Accent3 2 2" xfId="18" xr:uid="{10C0F5F5-4BF0-4F0E-8BE4-D5E838501379}"/>
    <cellStyle name="40% - Accent4 2" xfId="19" xr:uid="{FBE8EADA-21A3-4B02-B53B-849DFE850D68}"/>
    <cellStyle name="40% - Accent4 2 2" xfId="20" xr:uid="{B09FC436-2037-48CA-98DC-613D7E00D9DB}"/>
    <cellStyle name="40% - Accent5 2" xfId="21" xr:uid="{90C66711-84F7-43DB-B00F-EF5B9FC3B156}"/>
    <cellStyle name="40% - Accent5 2 2" xfId="22" xr:uid="{0580A515-E700-4E0D-B099-2043C956DE28}"/>
    <cellStyle name="40% - Accent6 2" xfId="23" xr:uid="{CA1669FD-60C7-459E-BE86-A97C34DFA318}"/>
    <cellStyle name="40% - Accent6 2 2" xfId="24" xr:uid="{EB2A4514-B9F9-4CF7-B77F-5D23656503CD}"/>
    <cellStyle name="60% - Accent1 2" xfId="25" xr:uid="{2AB8EB32-F487-423D-A4D6-6840702CBE48}"/>
    <cellStyle name="60% - Accent1 2 2" xfId="26" xr:uid="{35BB1E25-BF59-48EA-B22E-1A74A04E37CC}"/>
    <cellStyle name="60% - Accent2 2" xfId="27" xr:uid="{4DC78162-7CDF-4683-B2C4-D9FF0DF74614}"/>
    <cellStyle name="60% - Accent2 2 2" xfId="28" xr:uid="{EF972E83-61B1-411F-B302-261F13C1CD04}"/>
    <cellStyle name="60% - Accent3 2" xfId="29" xr:uid="{FBEB9ED8-AF92-4B2E-BE75-4D878732FAA1}"/>
    <cellStyle name="60% - Accent3 2 2" xfId="30" xr:uid="{054879FA-6AD0-4879-854F-1E71FD81F05F}"/>
    <cellStyle name="60% - Accent4 2" xfId="31" xr:uid="{A045EEA0-E004-4259-85FB-02BCCE684C2F}"/>
    <cellStyle name="60% - Accent4 2 2" xfId="32" xr:uid="{A5EE261D-1F7C-4B23-9CDA-4B7EF858019A}"/>
    <cellStyle name="60% - Accent5 2" xfId="33" xr:uid="{DE2813AA-8414-41B5-BB9A-944DFC2647FC}"/>
    <cellStyle name="60% - Accent5 2 2" xfId="34" xr:uid="{F5719E23-3F4F-4656-87F0-F93756A7183A}"/>
    <cellStyle name="60% - Accent6 2" xfId="35" xr:uid="{26D06508-6A55-4E7A-AD72-700AEE9D802D}"/>
    <cellStyle name="60% - Accent6 2 2" xfId="36" xr:uid="{0AD78CC0-36F0-4ED8-B382-7F036C5279F3}"/>
    <cellStyle name="Accent1 2" xfId="37" xr:uid="{01E23B97-D290-4306-B703-B05D146C5D5B}"/>
    <cellStyle name="Accent1 2 2" xfId="38" xr:uid="{6465473C-CE4D-4F8E-8B50-25C9666FD647}"/>
    <cellStyle name="Accent2 2" xfId="39" xr:uid="{50851EBE-F0E5-447A-8A9E-D45C8B299A0A}"/>
    <cellStyle name="Accent2 2 2" xfId="40" xr:uid="{1D5752FC-8817-42D1-80B1-7AEBC7EA0F6A}"/>
    <cellStyle name="Accent3 2" xfId="41" xr:uid="{B1AFEF94-F399-4CAB-9FDC-0BE51C318B46}"/>
    <cellStyle name="Accent3 2 2" xfId="42" xr:uid="{951373EF-0D12-446D-AAFD-9287A6E557E2}"/>
    <cellStyle name="Accent4 2" xfId="43" xr:uid="{95954D3F-6B82-40B6-8340-12F2BCBC46A1}"/>
    <cellStyle name="Accent4 2 2" xfId="44" xr:uid="{7DA81B83-76E0-4CA0-A924-514939E5C579}"/>
    <cellStyle name="Accent5 2" xfId="45" xr:uid="{099F1A72-8E31-4186-A0BE-83C77D7C59B0}"/>
    <cellStyle name="Accent5 2 2" xfId="46" xr:uid="{712FEBFD-20A3-4F5A-9854-A16BC29A18DF}"/>
    <cellStyle name="Accent6 2" xfId="47" xr:uid="{395E67F9-0676-4B29-AA36-6377C3E8A026}"/>
    <cellStyle name="Accent6 2 2" xfId="48" xr:uid="{69845B50-C336-4B0C-A9B0-D4E4A634E6B8}"/>
    <cellStyle name="Bad 2" xfId="49" xr:uid="{3650172C-79C2-4DE4-8278-1B71E75B3123}"/>
    <cellStyle name="Bad 2 2" xfId="50" xr:uid="{BF2438DD-9464-48A1-B5A9-BD4D000E75EE}"/>
    <cellStyle name="Brunnabil" xfId="51" xr:uid="{D977529C-E892-45C6-95A6-00ABC2BF40DF}"/>
    <cellStyle name="Calculation 2" xfId="52" xr:uid="{9C003192-C958-4366-A171-DE1EAF6F77C2}"/>
    <cellStyle name="Calculation 2 2" xfId="53" xr:uid="{CD85074E-3768-4BB2-8B42-D5B2FC260548}"/>
    <cellStyle name="Check Cell 2" xfId="54" xr:uid="{1F4EA1C0-F521-45F9-B9AE-FD3DFB57611B}"/>
    <cellStyle name="Check Cell 2 2" xfId="55" xr:uid="{6D69C2DA-712E-457B-A1AA-3BC670E32EF5}"/>
    <cellStyle name="Currency [0] 2" xfId="56" xr:uid="{9F92BEB3-7B59-42E9-BC37-5AEC371C8AEF}"/>
    <cellStyle name="dekkt" xfId="57" xr:uid="{49B254CD-5A8F-4C95-B9B1-C67746993B90}"/>
    <cellStyle name="dekkt 2" xfId="58" xr:uid="{6172BBF9-CF25-4D42-9A53-88A4C5FCB1A4}"/>
    <cellStyle name="dekkt 2 2" xfId="59" xr:uid="{A04B398A-9A97-42A4-B2C9-34A1465F868F}"/>
    <cellStyle name="dekkt 3" xfId="60" xr:uid="{963B6DA7-FE1B-4AA1-A22C-77BF1F5766F5}"/>
    <cellStyle name="dekkt 3 2" xfId="61" xr:uid="{0B65B879-B678-45D3-A106-FFF9942A50D7}"/>
    <cellStyle name="dekkt 4" xfId="62" xr:uid="{AE524BDC-41E7-4DEE-8A9B-EE953C0BE263}"/>
    <cellStyle name="dekkt 4 2" xfId="63" xr:uid="{1DDDCFAF-6EB8-47B7-B0C9-B6948988DABB}"/>
    <cellStyle name="Explanatory Text 2" xfId="64" xr:uid="{D66B06D2-90DF-4AB1-A1D3-A9F87C245C80}"/>
    <cellStyle name="Explanatory Text 2 2" xfId="65" xr:uid="{0C7199E6-17A8-45DE-B482-FB60470EC3FE}"/>
    <cellStyle name="Good 2" xfId="66" xr:uid="{F9522A59-2E49-4E04-B83A-A73F3543A3E9}"/>
    <cellStyle name="Good 2 2" xfId="67" xr:uid="{9363D7D1-4EEF-4A20-8F45-0D5A4A1B8691}"/>
    <cellStyle name="gr5" xfId="68" xr:uid="{782F6BA2-9556-4098-8990-734371939EA6}"/>
    <cellStyle name="gr5 2" xfId="69" xr:uid="{849B67F6-6B88-4B49-B1FC-3C84E09068BD}"/>
    <cellStyle name="gr5 2 2" xfId="70" xr:uid="{7281982F-119F-4AF8-88FA-D23432E9CF03}"/>
    <cellStyle name="gr5 3" xfId="71" xr:uid="{E8640D30-C6DC-44FF-AC4C-7360756EED43}"/>
    <cellStyle name="gr5 3 2" xfId="72" xr:uid="{6EEC4E76-5DC7-45F6-9C11-1B3CE19542DE}"/>
    <cellStyle name="gr5 4" xfId="73" xr:uid="{5EF425E4-14D9-4DBB-AAFF-00029B36E171}"/>
    <cellStyle name="gr5 4 2" xfId="74" xr:uid="{1639E655-8973-467A-B2AD-BDF3D9B91CB1}"/>
    <cellStyle name="gr5 5" xfId="75" xr:uid="{7187AA35-DADD-44DF-87A9-17D17921CF6A}"/>
    <cellStyle name="gr5 6" xfId="76" xr:uid="{AC07932F-216E-48A9-BD99-56115D8B1C76}"/>
    <cellStyle name="gr5 7" xfId="77" xr:uid="{7D892C2A-FE39-43EC-8A88-6B3520ABAE0C}"/>
    <cellStyle name="H1" xfId="78" xr:uid="{BC91FF56-F826-45E4-A7F8-18365B18CB95}"/>
    <cellStyle name="H2" xfId="79" xr:uid="{D7BFB7F7-C51B-4FB5-A08E-2D177A50BBFA}"/>
    <cellStyle name="Heading 1 2" xfId="80" xr:uid="{79405EF1-F882-4EB6-A960-009848D05BED}"/>
    <cellStyle name="Heading 1 2 2" xfId="81" xr:uid="{50154276-FC92-449C-B95E-BACC5B627B8A}"/>
    <cellStyle name="Heading 2 2" xfId="82" xr:uid="{AB1AB86A-BD2D-4A04-AE6F-87D59DC65ECD}"/>
    <cellStyle name="Heading 2 2 2" xfId="83" xr:uid="{B2ABDFE4-EFB6-4429-A512-966BC66C2618}"/>
    <cellStyle name="Heading 3 2" xfId="84" xr:uid="{39A6E2A1-FDFD-4098-AA0A-5A93133F43B2}"/>
    <cellStyle name="Heading 3 2 2" xfId="85" xr:uid="{3306E9FB-FE3C-4E1B-A8E0-9ADF81983995}"/>
    <cellStyle name="Heading 4 2" xfId="86" xr:uid="{2675913C-37D1-4A34-8B80-A53C1D7EE865}"/>
    <cellStyle name="Heading 4 2 2" xfId="87" xr:uid="{BA0783C8-A39F-4D33-97D0-D31529420C51}"/>
    <cellStyle name="Input 2" xfId="88" xr:uid="{55D1F014-9758-4B4E-83F1-3AC9513269C5}"/>
    <cellStyle name="Input 2 2" xfId="89" xr:uid="{A73D27A0-B1DB-4809-8CC0-D77F9928DD75}"/>
    <cellStyle name="Linked Cell 2" xfId="90" xr:uid="{34C01D63-D6F8-43F4-B374-E842B7722EEE}"/>
    <cellStyle name="Linked Cell 2 2" xfId="91" xr:uid="{F9A5344A-BED6-49B2-A625-CBD9FB1FE65C}"/>
    <cellStyle name="Neutral 2" xfId="92" xr:uid="{1908A52D-172C-4D5F-AB2B-DBC04D0368BC}"/>
    <cellStyle name="Neutral 2 2" xfId="93" xr:uid="{A4895C3F-D995-4A31-B68D-B81A6B45F7E4}"/>
    <cellStyle name="Normal - Style1" xfId="94" xr:uid="{8C662380-AA7C-4287-B33D-FF8F89148A53}"/>
    <cellStyle name="Normal 10" xfId="95" xr:uid="{7F546FEE-A091-495F-9245-FBFB10B7F939}"/>
    <cellStyle name="Normal 11" xfId="96" xr:uid="{A4F07469-3B4D-40C3-B5EB-4B34F12ED079}"/>
    <cellStyle name="Normal 12" xfId="97" xr:uid="{F4A9FF47-D7CA-49BB-B63A-8CD504561E71}"/>
    <cellStyle name="Normal 13" xfId="98" xr:uid="{B78E9966-DB91-4845-9031-A7DE4A5F256F}"/>
    <cellStyle name="Normal 14" xfId="99" xr:uid="{9B3D1FCD-2E51-4264-992E-E8CE659DE3EF}"/>
    <cellStyle name="Normal 15" xfId="100" xr:uid="{086C57F0-9DDF-4B52-A53F-AAE556E258F7}"/>
    <cellStyle name="Normal 16" xfId="101" xr:uid="{D64CBCEF-C66D-475E-890B-6E7946AE6224}"/>
    <cellStyle name="Normal 17" xfId="102" xr:uid="{9B3C31F6-873F-4FF7-95B9-749ACA1A5E77}"/>
    <cellStyle name="Normal 18" xfId="103" xr:uid="{8AD3B8A4-9E4A-4DB6-9B43-4E8C48519F20}"/>
    <cellStyle name="Normal 19" xfId="104" xr:uid="{24A26DD9-4607-416F-AD9C-B365E03710CD}"/>
    <cellStyle name="Normal 2 2" xfId="105" xr:uid="{B8C2E895-BFCA-441F-B130-13B0F6209E06}"/>
    <cellStyle name="Normal 2 2 2" xfId="106" xr:uid="{F1CD3CF9-71E7-4D6B-8E4E-AC916B7F2EBA}"/>
    <cellStyle name="Normal 2 3" xfId="107" xr:uid="{B9CCD2BF-6771-4F2F-B6B8-24FAE6D4FA5E}"/>
    <cellStyle name="Normal 20" xfId="108" xr:uid="{DB88B293-DAB3-4EEA-8A56-6CD7BA189067}"/>
    <cellStyle name="Normal 21" xfId="109" xr:uid="{87BE350E-E75A-43E8-8490-D2AC4FBC64B4}"/>
    <cellStyle name="Normal 22" xfId="110" xr:uid="{3EEBF155-BF5D-4677-8DE5-8E056141AED1}"/>
    <cellStyle name="Normal 3" xfId="111" xr:uid="{6C943B17-0F35-4397-A5A2-BAFFDE952C93}"/>
    <cellStyle name="Normal 3 2" xfId="112" xr:uid="{C9E64A47-A687-400E-B2C6-798A52FF0C40}"/>
    <cellStyle name="Normal 3 2 2" xfId="113" xr:uid="{50B43D6A-CAAA-42A4-8E1D-9133BF5F5AF7}"/>
    <cellStyle name="Normal 4" xfId="114" xr:uid="{C6817C0D-5E0D-4967-9BB2-131DD702ADB2}"/>
    <cellStyle name="Normal 4 2" xfId="115" xr:uid="{E0DC6653-BCC1-4AF3-BC96-05C8233F130D}"/>
    <cellStyle name="Normal 4 3" xfId="116" xr:uid="{918EE054-EF96-44EE-B0CA-6267750BE40B}"/>
    <cellStyle name="Normal 4 4" xfId="117" xr:uid="{47A9A03B-390A-4C3F-A80D-5E9CC85E5EA8}"/>
    <cellStyle name="Normal 5" xfId="118" xr:uid="{674EA4B0-4EEE-4E28-93EA-80FF1AC165D0}"/>
    <cellStyle name="Normal 5 2" xfId="119" xr:uid="{A5493F13-F5CD-4966-A798-4DB59D7B1530}"/>
    <cellStyle name="Normal 5 3" xfId="120" xr:uid="{F5AD547F-9C03-44C1-8DD0-DB3F399E9E6E}"/>
    <cellStyle name="Normal 6" xfId="121" xr:uid="{F0FB9ACA-C7CE-453F-A2BB-7A6C5DFCF44A}"/>
    <cellStyle name="Normal 6 2" xfId="122" xr:uid="{3821D8B2-37D5-4B47-A45A-0CAF1177D4F4}"/>
    <cellStyle name="Normal 7" xfId="123" xr:uid="{B0CE473E-2A5D-4610-88DE-40173FFB4F0F}"/>
    <cellStyle name="Normal 8" xfId="124" xr:uid="{D359FC7A-8FE9-4B45-978C-AF6D67E65028}"/>
    <cellStyle name="Normal 9" xfId="125" xr:uid="{3E1B9799-E0D9-45A7-8CE6-F777B79536C0}"/>
    <cellStyle name="Normal_GR594185.XLS" xfId="126" xr:uid="{CB88907C-5298-4A00-98B7-EFAED3757725}"/>
    <cellStyle name="Note 2" xfId="127" xr:uid="{3DF2B38A-EA22-43C0-92A9-043794D37EDE}"/>
    <cellStyle name="Note 2 2" xfId="128" xr:uid="{71F63FBC-0FBD-41CB-9D28-EC4463CC37D5}"/>
    <cellStyle name="Note 3" xfId="129" xr:uid="{6B7DB48A-1A42-4A67-BA60-03C42CD82FB4}"/>
    <cellStyle name="Note 4" xfId="130" xr:uid="{D16A5FF2-4A88-44C5-9AC1-ACA2AC98DC56}"/>
    <cellStyle name="Output 2" xfId="131" xr:uid="{75E9B8F9-B573-4D46-9C53-786DF4982C43}"/>
    <cellStyle name="Output 2 2" xfId="132" xr:uid="{CFDC6C8A-057F-43CF-831E-8C2CB762D87F}"/>
    <cellStyle name="Percent 2 2" xfId="133" xr:uid="{9EFC2639-D400-4453-A2A6-F9997FB68C33}"/>
    <cellStyle name="Percent 2 3" xfId="134" xr:uid="{B59ECF91-680C-4DA2-9313-3C69931C07A1}"/>
    <cellStyle name="Percent 5" xfId="135" xr:uid="{5CCFB878-1F11-421A-972A-72995684106E}"/>
    <cellStyle name="Tafla_haus" xfId="136" xr:uid="{26641973-7ED6-4C54-988E-9C4F47B8CA09}"/>
    <cellStyle name="Title 2" xfId="137" xr:uid="{2A75CBB5-C360-4B89-96A7-D91DCDE52A78}"/>
    <cellStyle name="Title 2 2" xfId="138" xr:uid="{F1073C08-DA17-4DB0-A175-C4009699029D}"/>
    <cellStyle name="TNR" xfId="139" xr:uid="{2FD49952-965E-4162-9A96-0D059EDBB603}"/>
    <cellStyle name="TNR 2" xfId="140" xr:uid="{50AFC97B-6740-43D2-977E-6033E98DBCCC}"/>
    <cellStyle name="TNR 2 2" xfId="141" xr:uid="{CB43D7B6-6136-4DC2-AC52-968C9E373CD1}"/>
    <cellStyle name="TNR 3" xfId="142" xr:uid="{A6945D9E-766E-4301-8BBB-CF569F8C133E}"/>
    <cellStyle name="TNR 3 2" xfId="143" xr:uid="{D8AE863D-08D7-4BFA-8040-0D2CF83D3F53}"/>
    <cellStyle name="TNR 4" xfId="144" xr:uid="{9F7A0D92-6971-4AA7-9264-BF8003C95866}"/>
    <cellStyle name="TNR 4 2" xfId="145" xr:uid="{24C476C6-6AAB-43E8-B153-44EF0EA8FFA1}"/>
    <cellStyle name="Total 2" xfId="146" xr:uid="{136AAD20-F9E9-45C9-9FC9-ACB5DDCB5B9B}"/>
    <cellStyle name="Total 2 2" xfId="147" xr:uid="{8FFDFFD4-859F-47C3-8E48-B8C2B1CAD151}"/>
    <cellStyle name="Venjulegt" xfId="0" builtinId="0"/>
    <cellStyle name="Warning Text 2" xfId="148" xr:uid="{A66099D3-AA8C-4B1E-BE3C-B26BA3CFAB1B}"/>
    <cellStyle name="Warning Text 2 2" xfId="149" xr:uid="{C7296904-F4DB-4A2D-9FE9-D609AD185A3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1117-499F-437F-A425-6FD9CC420B14}">
  <sheetPr codeName="Sheet1"/>
  <dimension ref="A1:I28"/>
  <sheetViews>
    <sheetView showGridLines="0" showZeros="0" zoomScale="80" zoomScaleNormal="80" workbookViewId="0">
      <selection activeCell="F10" sqref="F10"/>
    </sheetView>
  </sheetViews>
  <sheetFormatPr defaultRowHeight="15.75"/>
  <cols>
    <col min="1" max="1" width="5.125" style="1" customWidth="1"/>
    <col min="2" max="2" width="48.875" style="1" customWidth="1"/>
    <col min="3" max="3" width="4.875" style="8" customWidth="1"/>
    <col min="4" max="4" width="15.625" style="2" customWidth="1"/>
    <col min="5" max="5" width="4" style="2" customWidth="1"/>
    <col min="6" max="6" width="17.875" style="2" customWidth="1"/>
    <col min="7" max="7" width="7.25" style="1" customWidth="1"/>
    <col min="8" max="16384" width="9" style="1"/>
  </cols>
  <sheetData>
    <row r="1" spans="1:9">
      <c r="E1" s="5"/>
      <c r="F1" s="5"/>
      <c r="G1" s="16" t="s">
        <v>0</v>
      </c>
      <c r="H1" s="17" t="s">
        <v>1</v>
      </c>
      <c r="I1" s="16" t="s">
        <v>2</v>
      </c>
    </row>
    <row r="2" spans="1:9" ht="42" customHeight="1">
      <c r="A2" s="138"/>
      <c r="B2" s="138"/>
      <c r="C2" s="138"/>
      <c r="D2" s="138"/>
      <c r="E2" s="137"/>
      <c r="F2" s="137"/>
      <c r="G2" s="12"/>
    </row>
    <row r="3" spans="1:9" s="3" customFormat="1" ht="22.5" customHeight="1">
      <c r="A3" s="138" t="s">
        <v>3</v>
      </c>
      <c r="B3" s="138"/>
      <c r="C3" s="138"/>
      <c r="D3" s="138"/>
      <c r="E3" s="7"/>
      <c r="F3" s="7"/>
    </row>
    <row r="4" spans="1:9" s="3" customFormat="1" ht="22.5" customHeight="1">
      <c r="A4" s="13"/>
      <c r="B4" s="14"/>
      <c r="C4" s="9"/>
      <c r="D4" s="7"/>
      <c r="E4" s="7"/>
      <c r="F4" s="7"/>
    </row>
    <row r="5" spans="1:9" ht="24.75" customHeight="1">
      <c r="A5" s="18" t="str">
        <f>+Tilboðsskrá!A6</f>
        <v xml:space="preserve"> 1.</v>
      </c>
      <c r="B5" s="18" t="str">
        <f>+Tilboðsskrá!B6</f>
        <v>AÐSTÆÐUR Á VINNUSVÆÐI O.FL.</v>
      </c>
      <c r="D5" s="5"/>
      <c r="E5" s="5"/>
      <c r="F5" s="5"/>
      <c r="G5" s="37"/>
      <c r="H5" s="5"/>
      <c r="I5" s="38"/>
    </row>
    <row r="6" spans="1:9" ht="24.75" customHeight="1">
      <c r="A6" s="139" t="str">
        <f>Tilboðsskrá!A7</f>
        <v xml:space="preserve"> 1.1</v>
      </c>
      <c r="B6" s="139" t="str">
        <f>Tilboðsskrá!B7</f>
        <v>AÐSTAÐA, FRÁGANGUR O.FL.</v>
      </c>
      <c r="C6" s="8" t="s">
        <v>4</v>
      </c>
      <c r="D6" s="4">
        <f>Tilboðsskrá!G12</f>
        <v>0</v>
      </c>
      <c r="E6" s="5"/>
      <c r="F6" s="5"/>
    </row>
    <row r="7" spans="1:9" ht="24.75" customHeight="1">
      <c r="A7" s="139" t="str">
        <f>+Tilboðsskrá!A14</f>
        <v xml:space="preserve"> 1.2</v>
      </c>
      <c r="B7" s="139" t="str">
        <f>+Tilboðsskrá!B14</f>
        <v>REIKNINGSVINNA</v>
      </c>
      <c r="C7" s="8" t="s">
        <v>4</v>
      </c>
      <c r="D7" s="4">
        <f>Tilboðsskrá!G28</f>
        <v>0</v>
      </c>
      <c r="E7" s="8"/>
      <c r="F7" s="4">
        <f>SUM(D5:D7)</f>
        <v>0</v>
      </c>
    </row>
    <row r="8" spans="1:9" ht="24.75" customHeight="1">
      <c r="A8" s="139"/>
      <c r="B8" s="139"/>
      <c r="D8" s="5"/>
      <c r="E8" s="8"/>
      <c r="F8" s="5"/>
    </row>
    <row r="9" spans="1:9" ht="24.75" customHeight="1">
      <c r="A9" s="18" t="str">
        <f>+Tilboðsskrá!A30</f>
        <v xml:space="preserve"> 2.</v>
      </c>
      <c r="B9" s="18" t="str">
        <f>+Tilboðsskrá!B30</f>
        <v>GATNAGERÐ</v>
      </c>
      <c r="D9" s="5"/>
      <c r="E9" s="5"/>
      <c r="F9" s="5"/>
      <c r="G9" s="37"/>
      <c r="H9" s="5"/>
      <c r="I9" s="38"/>
    </row>
    <row r="10" spans="1:9" ht="24.75" customHeight="1">
      <c r="A10" s="15" t="str">
        <f>Tilboðsskrá!A31</f>
        <v xml:space="preserve"> 2.1</v>
      </c>
      <c r="B10" s="3" t="str">
        <f>Tilboðsskrá!B31</f>
        <v>RIF NÚVERANDI YFIRBORÐS</v>
      </c>
      <c r="C10" s="8" t="s">
        <v>4</v>
      </c>
      <c r="D10" s="4">
        <f>Tilboðsskrá!G37</f>
        <v>0</v>
      </c>
      <c r="E10" s="5"/>
      <c r="F10" s="5"/>
      <c r="G10" s="37"/>
      <c r="H10" s="5"/>
      <c r="I10" s="38"/>
    </row>
    <row r="11" spans="1:9" ht="24.75" customHeight="1">
      <c r="A11" s="15" t="str">
        <f>Tilboðsskrá!A39</f>
        <v xml:space="preserve"> 2.2</v>
      </c>
      <c r="B11" s="3" t="str">
        <f>Tilboðsskrá!B39</f>
        <v>JARÐVINNA</v>
      </c>
      <c r="C11" s="8" t="s">
        <v>4</v>
      </c>
      <c r="D11" s="4">
        <f>Tilboðsskrá!G51</f>
        <v>0</v>
      </c>
      <c r="E11" s="8"/>
      <c r="F11" s="5"/>
    </row>
    <row r="12" spans="1:9" ht="24.75" customHeight="1">
      <c r="A12" s="76" t="str">
        <f>Tilboðsskrá!B58</f>
        <v xml:space="preserve"> 2.3</v>
      </c>
      <c r="B12" s="76" t="str">
        <f>Tilboðsskrá!B53</f>
        <v>MALBIKUN</v>
      </c>
      <c r="C12" s="8" t="s">
        <v>4</v>
      </c>
      <c r="D12" s="4">
        <f>Tilboðsskrá!G58</f>
        <v>0</v>
      </c>
      <c r="E12" s="8"/>
    </row>
    <row r="13" spans="1:9" ht="24.75" customHeight="1">
      <c r="A13" s="76" t="s">
        <v>5</v>
      </c>
      <c r="B13" s="76" t="s">
        <v>6</v>
      </c>
      <c r="C13" s="8" t="s">
        <v>4</v>
      </c>
      <c r="D13" s="4">
        <f>Tilboðsskrá!G70</f>
        <v>0</v>
      </c>
      <c r="E13" s="8"/>
      <c r="F13" s="5"/>
    </row>
    <row r="14" spans="1:9" ht="24.75" customHeight="1">
      <c r="A14" s="76" t="s">
        <v>7</v>
      </c>
      <c r="B14" s="76" t="s">
        <v>8</v>
      </c>
      <c r="C14" s="8" t="s">
        <v>4</v>
      </c>
      <c r="D14" s="4">
        <f>Tilboðsskrá!G76</f>
        <v>0</v>
      </c>
      <c r="E14" s="8"/>
      <c r="F14" s="5"/>
    </row>
    <row r="15" spans="1:9" ht="24.75" customHeight="1">
      <c r="A15" s="76" t="s">
        <v>9</v>
      </c>
      <c r="B15" s="76" t="s">
        <v>10</v>
      </c>
      <c r="C15" s="8" t="s">
        <v>4</v>
      </c>
      <c r="D15" s="4">
        <f>Tilboðsskrá!G86</f>
        <v>0</v>
      </c>
      <c r="E15" s="8"/>
      <c r="F15" s="5"/>
    </row>
    <row r="16" spans="1:9" ht="24.75" customHeight="1">
      <c r="A16" s="76" t="s">
        <v>11</v>
      </c>
      <c r="B16" s="76" t="s">
        <v>12</v>
      </c>
      <c r="C16" s="8" t="s">
        <v>4</v>
      </c>
      <c r="D16" s="4">
        <f>Tilboðsskrá!G97</f>
        <v>0</v>
      </c>
      <c r="E16" s="8"/>
      <c r="F16" s="4">
        <f>SUM(D10:D16)</f>
        <v>0</v>
      </c>
    </row>
    <row r="17" spans="1:9" ht="24.75" customHeight="1"/>
    <row r="18" spans="1:9" ht="24.75" customHeight="1">
      <c r="A18" s="18" t="str">
        <f>+Tilboðsskrá!A99</f>
        <v>3.</v>
      </c>
      <c r="B18" s="18" t="str">
        <f>+Tilboðsskrá!B99</f>
        <v>VEITUR</v>
      </c>
      <c r="D18" s="5"/>
      <c r="E18" s="5"/>
      <c r="F18" s="5"/>
    </row>
    <row r="19" spans="1:9" ht="24.75" customHeight="1">
      <c r="A19" s="121" t="str">
        <f>Tilboðsskrá!A100</f>
        <v xml:space="preserve"> 3.2.</v>
      </c>
      <c r="B19" s="18" t="str">
        <f>Tilboðsskrá!B100</f>
        <v>JARÐVINNA</v>
      </c>
      <c r="C19" s="8" t="s">
        <v>4</v>
      </c>
      <c r="D19" s="4">
        <f>Tilboðsskrá!G111</f>
        <v>0</v>
      </c>
      <c r="E19" s="5"/>
      <c r="F19" s="5"/>
    </row>
    <row r="20" spans="1:9" ht="24.75" customHeight="1">
      <c r="A20" s="76" t="str">
        <f>Tilboðsskrá!B120</f>
        <v xml:space="preserve"> 3.3</v>
      </c>
      <c r="B20" s="13" t="str">
        <f>Tilboðsskrá!B113</f>
        <v>FRÁVEITU- OG VATNSLAGNIR</v>
      </c>
      <c r="C20" s="8" t="s">
        <v>4</v>
      </c>
      <c r="D20" s="4">
        <f>Tilboðsskrá!G120</f>
        <v>0</v>
      </c>
      <c r="E20" s="8"/>
      <c r="F20" s="5"/>
    </row>
    <row r="21" spans="1:9" ht="24.75" customHeight="1">
      <c r="A21" s="121" t="str">
        <f>Tilboðsskrá!A122</f>
        <v xml:space="preserve"> 3.5</v>
      </c>
      <c r="B21" s="13" t="str">
        <f>Tilboðsskrá!B122</f>
        <v>HITAVEITULAGNIR</v>
      </c>
      <c r="C21" s="8" t="s">
        <v>4</v>
      </c>
      <c r="D21" s="4">
        <f>Tilboðsskrá!G134</f>
        <v>0</v>
      </c>
      <c r="E21" s="8"/>
      <c r="F21" s="5"/>
    </row>
    <row r="22" spans="1:9" ht="24.75" customHeight="1">
      <c r="A22" s="121" t="str">
        <f>Tilboðsskrá!A136</f>
        <v xml:space="preserve"> 3.6</v>
      </c>
      <c r="B22" s="13" t="str">
        <f>Tilboðsskrá!B136</f>
        <v>SNJÓBRÆÐSLULAGNIR</v>
      </c>
      <c r="C22" s="8" t="s">
        <v>4</v>
      </c>
      <c r="D22" s="4">
        <f>Tilboðsskrá!G176</f>
        <v>0</v>
      </c>
      <c r="E22" s="8"/>
      <c r="F22" s="4">
        <f>SUM(D18:D22)</f>
        <v>0</v>
      </c>
    </row>
    <row r="23" spans="1:9" ht="24.75" customHeight="1">
      <c r="A23" s="13"/>
      <c r="B23" s="13"/>
      <c r="D23" s="1"/>
      <c r="E23" s="8"/>
      <c r="F23" s="5"/>
      <c r="G23" s="37"/>
      <c r="H23" s="5"/>
      <c r="I23" s="38"/>
    </row>
    <row r="24" spans="1:9" ht="24.75" customHeight="1" thickBot="1">
      <c r="A24"/>
      <c r="B24" s="6" t="s">
        <v>13</v>
      </c>
      <c r="C24" s="1"/>
      <c r="D24" s="1"/>
      <c r="E24" s="10" t="s">
        <v>14</v>
      </c>
      <c r="F24" s="140">
        <f>SUM(F7:F22)</f>
        <v>0</v>
      </c>
    </row>
    <row r="25" spans="1:9" ht="24.75" customHeight="1"/>
    <row r="26" spans="1:9" ht="24.75" customHeight="1"/>
    <row r="27" spans="1:9" ht="24.75" customHeight="1"/>
    <row r="28" spans="1:9" ht="24.75" customHeight="1">
      <c r="G28" s="11"/>
    </row>
  </sheetData>
  <sheetProtection sheet="1" selectLockedCells="1"/>
  <mergeCells count="2">
    <mergeCell ref="A2:D2"/>
    <mergeCell ref="A3:D3"/>
  </mergeCells>
  <phoneticPr fontId="0" type="noConversion"/>
  <pageMargins left="0.55118110236220474" right="0.39370078740157483" top="0.62992125984251968" bottom="0.78740157480314965" header="0.39370078740157483" footer="0.51181102362204722"/>
  <pageSetup paperSize="9" scale="90" firstPageNumber="114" orientation="portrait" useFirstPageNumber="1" r:id="rId1"/>
  <headerFooter alignWithMargins="0">
    <oddHeader>&amp;C&amp;"Arial,Bold"&amp;11Vetrarbraut - Malbikun og yfirborðsfrágangur 2025&amp;R&amp;"Arial,Regular"&amp;11Tilboðsbók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898F-B882-45EE-B89F-1ABA839D32D4}">
  <sheetPr codeName="Sheet2"/>
  <dimension ref="A2:M182"/>
  <sheetViews>
    <sheetView showZeros="0" tabSelected="1" view="pageBreakPreview" zoomScale="115" zoomScaleNormal="90" zoomScaleSheetLayoutView="115" workbookViewId="0">
      <selection activeCell="B10" sqref="B10"/>
    </sheetView>
  </sheetViews>
  <sheetFormatPr defaultRowHeight="15"/>
  <cols>
    <col min="1" max="1" width="8.375" style="49" customWidth="1"/>
    <col min="2" max="2" width="51.625" style="49" customWidth="1"/>
    <col min="3" max="3" width="5.875" style="52" customWidth="1"/>
    <col min="4" max="4" width="8.375" style="51" customWidth="1"/>
    <col min="5" max="5" width="9.75" style="31" customWidth="1"/>
    <col min="6" max="6" width="2.75" style="53" customWidth="1"/>
    <col min="7" max="7" width="13.5" style="31" customWidth="1"/>
    <col min="8" max="8" width="7.375" style="49" customWidth="1"/>
    <col min="9" max="16384" width="9" style="49"/>
  </cols>
  <sheetData>
    <row r="2" spans="1:8" ht="30.75" customHeight="1"/>
    <row r="3" spans="1:8" s="44" customFormat="1" ht="20.25" customHeight="1">
      <c r="A3" s="78" t="s">
        <v>15</v>
      </c>
      <c r="B3" s="39" t="s">
        <v>16</v>
      </c>
      <c r="C3" s="41"/>
      <c r="D3" s="40"/>
      <c r="E3" s="42"/>
      <c r="F3" s="43"/>
      <c r="G3" s="42"/>
    </row>
    <row r="4" spans="1:8" s="48" customFormat="1" ht="22.5" customHeight="1">
      <c r="A4" s="45"/>
      <c r="B4" s="45"/>
      <c r="C4" s="46" t="s">
        <v>17</v>
      </c>
      <c r="D4" s="84" t="s">
        <v>18</v>
      </c>
      <c r="E4" s="47"/>
      <c r="F4" s="47"/>
      <c r="G4" s="85" t="s">
        <v>19</v>
      </c>
    </row>
    <row r="5" spans="1:8" ht="20.100000000000001" customHeight="1">
      <c r="B5" s="50"/>
    </row>
    <row r="6" spans="1:8" ht="20.100000000000001" customHeight="1">
      <c r="A6" s="50" t="s">
        <v>20</v>
      </c>
      <c r="B6" s="82" t="s">
        <v>21</v>
      </c>
    </row>
    <row r="7" spans="1:8" s="57" customFormat="1" ht="20.100000000000001" customHeight="1">
      <c r="A7" s="54" t="s">
        <v>22</v>
      </c>
      <c r="B7" s="54" t="s">
        <v>23</v>
      </c>
      <c r="C7" s="55"/>
      <c r="D7" s="26"/>
      <c r="E7" s="26"/>
      <c r="F7" s="56"/>
      <c r="G7" s="26"/>
    </row>
    <row r="8" spans="1:8" s="57" customFormat="1" ht="17.45" customHeight="1">
      <c r="A8" s="54" t="s">
        <v>24</v>
      </c>
      <c r="B8" s="54" t="s">
        <v>25</v>
      </c>
      <c r="C8" s="58" t="s">
        <v>26</v>
      </c>
      <c r="D8" s="35">
        <v>1</v>
      </c>
      <c r="E8" s="93"/>
      <c r="F8" s="35"/>
      <c r="G8" s="60">
        <f>D8*E8</f>
        <v>0</v>
      </c>
    </row>
    <row r="9" spans="1:8" s="57" customFormat="1" ht="17.45" customHeight="1">
      <c r="A9" s="54" t="s">
        <v>27</v>
      </c>
      <c r="B9" s="54" t="s">
        <v>28</v>
      </c>
      <c r="C9" s="58" t="s">
        <v>26</v>
      </c>
      <c r="D9" s="35">
        <v>1</v>
      </c>
      <c r="E9" s="93"/>
      <c r="F9" s="35"/>
      <c r="G9" s="60">
        <f>D9*E9</f>
        <v>0</v>
      </c>
    </row>
    <row r="10" spans="1:8" s="57" customFormat="1" ht="17.45" customHeight="1">
      <c r="A10" s="54" t="s">
        <v>29</v>
      </c>
      <c r="B10" s="54" t="s">
        <v>30</v>
      </c>
      <c r="C10" s="58" t="s">
        <v>26</v>
      </c>
      <c r="D10" s="35">
        <v>1</v>
      </c>
      <c r="E10" s="93"/>
      <c r="F10" s="35"/>
      <c r="G10" s="60">
        <f>D10*E10</f>
        <v>0</v>
      </c>
    </row>
    <row r="11" spans="1:8" s="57" customFormat="1" ht="17.45" customHeight="1">
      <c r="A11" s="54" t="s">
        <v>31</v>
      </c>
      <c r="B11" s="54" t="s">
        <v>32</v>
      </c>
      <c r="C11" s="58" t="s">
        <v>26</v>
      </c>
      <c r="D11" s="35">
        <v>1</v>
      </c>
      <c r="E11" s="93"/>
      <c r="F11" s="35"/>
      <c r="G11" s="60">
        <f>D11*E11</f>
        <v>0</v>
      </c>
    </row>
    <row r="12" spans="1:8" ht="24" customHeight="1">
      <c r="B12" s="71" t="str">
        <f>+A7</f>
        <v xml:space="preserve"> 1.1</v>
      </c>
      <c r="C12" s="61"/>
      <c r="D12" s="49" t="s">
        <v>33</v>
      </c>
      <c r="E12" s="33"/>
      <c r="F12" s="62"/>
      <c r="G12" s="63">
        <f>SUM(G8:G11)</f>
        <v>0</v>
      </c>
    </row>
    <row r="14" spans="1:8" s="50" customFormat="1" ht="19.5" customHeight="1">
      <c r="A14" s="97" t="s">
        <v>34</v>
      </c>
      <c r="B14" s="50" t="s">
        <v>35</v>
      </c>
      <c r="C14" s="61"/>
      <c r="D14" s="77"/>
      <c r="E14" s="33"/>
      <c r="F14" s="32"/>
      <c r="G14" s="34"/>
    </row>
    <row r="15" spans="1:8" s="50" customFormat="1" ht="17.45" customHeight="1">
      <c r="A15" s="71"/>
      <c r="B15" s="50" t="s">
        <v>36</v>
      </c>
      <c r="C15" s="61"/>
      <c r="D15" s="77"/>
      <c r="E15" s="33"/>
      <c r="F15" s="32"/>
      <c r="G15" s="34"/>
    </row>
    <row r="16" spans="1:8" ht="17.45" customHeight="1">
      <c r="A16" s="70"/>
      <c r="B16" s="49" t="s">
        <v>37</v>
      </c>
      <c r="C16" s="52" t="s">
        <v>38</v>
      </c>
      <c r="D16" s="35">
        <v>50</v>
      </c>
      <c r="E16" s="93"/>
      <c r="F16" s="35"/>
      <c r="G16" s="36">
        <f>D16*E16</f>
        <v>0</v>
      </c>
      <c r="H16" s="50"/>
    </row>
    <row r="17" spans="1:8" ht="17.45" customHeight="1">
      <c r="A17" s="70"/>
      <c r="B17" s="49" t="s">
        <v>39</v>
      </c>
      <c r="C17" s="52" t="s">
        <v>38</v>
      </c>
      <c r="D17" s="35">
        <v>30</v>
      </c>
      <c r="E17" s="93"/>
      <c r="F17" s="35"/>
      <c r="G17" s="36">
        <f>D17*E17</f>
        <v>0</v>
      </c>
      <c r="H17" s="50"/>
    </row>
    <row r="18" spans="1:8" ht="17.45" customHeight="1">
      <c r="A18" s="70"/>
      <c r="B18" s="49" t="s">
        <v>40</v>
      </c>
      <c r="C18" s="52" t="s">
        <v>38</v>
      </c>
      <c r="D18" s="35">
        <v>20</v>
      </c>
      <c r="E18" s="93"/>
      <c r="F18" s="35"/>
      <c r="G18" s="36">
        <f>D18*E18</f>
        <v>0</v>
      </c>
      <c r="H18" s="50"/>
    </row>
    <row r="19" spans="1:8" ht="17.45" customHeight="1">
      <c r="A19" s="70"/>
      <c r="B19" s="49" t="s">
        <v>41</v>
      </c>
      <c r="C19" s="52" t="s">
        <v>38</v>
      </c>
      <c r="D19" s="35">
        <v>10</v>
      </c>
      <c r="E19" s="93"/>
      <c r="F19" s="35"/>
      <c r="G19" s="36">
        <f>D19*E19</f>
        <v>0</v>
      </c>
      <c r="H19" s="50"/>
    </row>
    <row r="20" spans="1:8" s="50" customFormat="1" ht="17.45" customHeight="1">
      <c r="A20" s="71"/>
      <c r="B20" s="50" t="s">
        <v>42</v>
      </c>
      <c r="C20" s="61"/>
      <c r="D20" s="62"/>
      <c r="E20" s="33"/>
      <c r="F20" s="32"/>
      <c r="G20" s="34"/>
    </row>
    <row r="21" spans="1:8" ht="17.45" customHeight="1">
      <c r="A21" s="70"/>
      <c r="B21" s="49" t="s">
        <v>43</v>
      </c>
      <c r="C21" s="52" t="s">
        <v>38</v>
      </c>
      <c r="D21" s="35">
        <v>20</v>
      </c>
      <c r="E21" s="93"/>
      <c r="F21" s="35"/>
      <c r="G21" s="36">
        <f t="shared" ref="G21:G27" si="0">D21*E21</f>
        <v>0</v>
      </c>
      <c r="H21" s="50"/>
    </row>
    <row r="22" spans="1:8" ht="17.45" customHeight="1">
      <c r="A22" s="70"/>
      <c r="B22" s="49" t="s">
        <v>44</v>
      </c>
      <c r="C22" s="52" t="s">
        <v>38</v>
      </c>
      <c r="D22" s="35">
        <v>10</v>
      </c>
      <c r="E22" s="93"/>
      <c r="F22" s="35"/>
      <c r="G22" s="36">
        <f t="shared" si="0"/>
        <v>0</v>
      </c>
      <c r="H22" s="50"/>
    </row>
    <row r="23" spans="1:8" ht="17.45" customHeight="1">
      <c r="A23" s="70"/>
      <c r="B23" s="49" t="s">
        <v>45</v>
      </c>
      <c r="C23" s="52" t="s">
        <v>38</v>
      </c>
      <c r="D23" s="35">
        <v>20</v>
      </c>
      <c r="E23" s="93"/>
      <c r="F23" s="35"/>
      <c r="G23" s="36">
        <f t="shared" si="0"/>
        <v>0</v>
      </c>
      <c r="H23" s="50"/>
    </row>
    <row r="24" spans="1:8" ht="17.45" customHeight="1">
      <c r="A24" s="70"/>
      <c r="B24" s="49" t="s">
        <v>46</v>
      </c>
      <c r="C24" s="52" t="s">
        <v>38</v>
      </c>
      <c r="D24" s="35">
        <v>10</v>
      </c>
      <c r="E24" s="93"/>
      <c r="F24" s="35"/>
      <c r="G24" s="36">
        <f t="shared" si="0"/>
        <v>0</v>
      </c>
      <c r="H24" s="50"/>
    </row>
    <row r="25" spans="1:8" ht="17.45" customHeight="1">
      <c r="A25" s="70"/>
      <c r="B25" s="49" t="s">
        <v>47</v>
      </c>
      <c r="C25" s="52" t="s">
        <v>38</v>
      </c>
      <c r="D25" s="35">
        <v>10</v>
      </c>
      <c r="E25" s="93"/>
      <c r="F25" s="35"/>
      <c r="G25" s="36">
        <f t="shared" si="0"/>
        <v>0</v>
      </c>
      <c r="H25" s="50"/>
    </row>
    <row r="26" spans="1:8" ht="17.45" customHeight="1">
      <c r="A26" s="70"/>
      <c r="B26" s="49" t="s">
        <v>48</v>
      </c>
      <c r="C26" s="52" t="s">
        <v>38</v>
      </c>
      <c r="D26" s="35">
        <v>10</v>
      </c>
      <c r="E26" s="93"/>
      <c r="F26" s="35"/>
      <c r="G26" s="36">
        <f t="shared" si="0"/>
        <v>0</v>
      </c>
      <c r="H26" s="50"/>
    </row>
    <row r="27" spans="1:8" ht="17.45" customHeight="1">
      <c r="A27" s="70"/>
      <c r="B27" s="49" t="s">
        <v>49</v>
      </c>
      <c r="C27" s="52" t="s">
        <v>38</v>
      </c>
      <c r="D27" s="35">
        <v>10</v>
      </c>
      <c r="E27" s="93"/>
      <c r="F27" s="35"/>
      <c r="G27" s="36">
        <f t="shared" si="0"/>
        <v>0</v>
      </c>
      <c r="H27" s="50"/>
    </row>
    <row r="28" spans="1:8" s="29" customFormat="1" ht="24" customHeight="1">
      <c r="A28" s="22"/>
      <c r="B28" s="23" t="str">
        <f>+A14</f>
        <v xml:space="preserve"> 1.2</v>
      </c>
      <c r="C28" s="25"/>
      <c r="D28" s="24" t="s">
        <v>33</v>
      </c>
      <c r="E28" s="26"/>
      <c r="F28" s="27"/>
      <c r="G28" s="28">
        <f>SUM(G16:G27)</f>
        <v>0</v>
      </c>
      <c r="H28" s="50"/>
    </row>
    <row r="29" spans="1:8" s="29" customFormat="1">
      <c r="A29" s="22"/>
      <c r="B29" s="23"/>
      <c r="C29" s="25"/>
      <c r="D29" s="24"/>
      <c r="E29" s="26"/>
      <c r="F29" s="27"/>
      <c r="G29" s="67"/>
    </row>
    <row r="30" spans="1:8" ht="19.5" customHeight="1">
      <c r="A30" s="50" t="s">
        <v>50</v>
      </c>
      <c r="B30" s="50" t="s">
        <v>51</v>
      </c>
    </row>
    <row r="31" spans="1:8" ht="19.5" customHeight="1">
      <c r="A31" s="80" t="s">
        <v>52</v>
      </c>
      <c r="B31" s="50" t="s">
        <v>53</v>
      </c>
      <c r="C31" s="58"/>
      <c r="D31" s="49"/>
      <c r="F31" s="59"/>
      <c r="G31" s="19"/>
    </row>
    <row r="32" spans="1:8" ht="17.25" customHeight="1">
      <c r="A32" s="54" t="s">
        <v>54</v>
      </c>
      <c r="B32" s="54" t="s">
        <v>55</v>
      </c>
      <c r="C32" s="58"/>
      <c r="D32" s="49"/>
      <c r="G32" s="19"/>
    </row>
    <row r="33" spans="1:10" ht="17.25" customHeight="1">
      <c r="A33" s="54"/>
      <c r="B33" s="57" t="s">
        <v>56</v>
      </c>
      <c r="C33" s="58" t="s">
        <v>57</v>
      </c>
      <c r="D33" s="53">
        <v>630</v>
      </c>
      <c r="E33" s="93"/>
      <c r="G33" s="36">
        <f>D33*E33</f>
        <v>0</v>
      </c>
      <c r="H33" s="50"/>
    </row>
    <row r="34" spans="1:10" ht="17.25" customHeight="1">
      <c r="A34" s="54" t="s">
        <v>58</v>
      </c>
      <c r="B34" s="54" t="s">
        <v>59</v>
      </c>
      <c r="C34" s="58"/>
      <c r="D34" s="49"/>
      <c r="G34" s="19"/>
      <c r="H34" s="50"/>
    </row>
    <row r="35" spans="1:10" ht="17.25" customHeight="1">
      <c r="A35" s="54"/>
      <c r="B35" s="57" t="s">
        <v>60</v>
      </c>
      <c r="C35" s="58" t="s">
        <v>61</v>
      </c>
      <c r="D35" s="53">
        <v>48</v>
      </c>
      <c r="E35" s="93"/>
      <c r="G35" s="36">
        <f>D35*E35</f>
        <v>0</v>
      </c>
      <c r="H35" s="50"/>
      <c r="J35" s="50"/>
    </row>
    <row r="36" spans="1:10" ht="17.25" customHeight="1">
      <c r="A36" s="54" t="s">
        <v>62</v>
      </c>
      <c r="B36" s="54" t="s">
        <v>63</v>
      </c>
      <c r="C36" s="58" t="s">
        <v>61</v>
      </c>
      <c r="D36" s="53">
        <v>20</v>
      </c>
      <c r="E36" s="93"/>
      <c r="G36" s="36">
        <f>D36*E36</f>
        <v>0</v>
      </c>
      <c r="H36" s="50"/>
    </row>
    <row r="37" spans="1:10" ht="24" customHeight="1">
      <c r="B37" s="23" t="str">
        <f>A31</f>
        <v xml:space="preserve"> 2.1</v>
      </c>
      <c r="C37" s="61"/>
      <c r="D37" s="49" t="s">
        <v>33</v>
      </c>
      <c r="E37" s="33"/>
      <c r="F37" s="62"/>
      <c r="G37" s="63">
        <f>SUM(G32:G36)</f>
        <v>0</v>
      </c>
    </row>
    <row r="38" spans="1:10">
      <c r="A38" s="50"/>
      <c r="B38" s="50"/>
    </row>
    <row r="39" spans="1:10" s="50" customFormat="1" ht="19.5" customHeight="1">
      <c r="A39" s="80" t="s">
        <v>64</v>
      </c>
      <c r="B39" s="50" t="s">
        <v>65</v>
      </c>
      <c r="C39" s="58"/>
      <c r="D39" s="49"/>
      <c r="E39" s="31"/>
      <c r="F39" s="59"/>
      <c r="G39" s="19"/>
    </row>
    <row r="40" spans="1:10" s="50" customFormat="1" ht="17.25" customHeight="1">
      <c r="A40" s="54" t="s">
        <v>66</v>
      </c>
      <c r="B40" s="54" t="s">
        <v>67</v>
      </c>
      <c r="C40" s="58" t="s">
        <v>68</v>
      </c>
      <c r="D40" s="53">
        <v>40</v>
      </c>
      <c r="E40" s="93"/>
      <c r="F40" s="53"/>
      <c r="G40" s="36">
        <f>D40*E40</f>
        <v>0</v>
      </c>
    </row>
    <row r="41" spans="1:10" s="50" customFormat="1" ht="17.25" customHeight="1">
      <c r="A41" s="54" t="s">
        <v>69</v>
      </c>
      <c r="B41" s="54" t="s">
        <v>70</v>
      </c>
      <c r="E41" s="31"/>
      <c r="F41" s="53"/>
      <c r="G41" s="31"/>
    </row>
    <row r="42" spans="1:10" s="50" customFormat="1" ht="17.25" customHeight="1">
      <c r="A42" s="54"/>
      <c r="B42" s="57" t="s">
        <v>71</v>
      </c>
      <c r="C42" s="58" t="s">
        <v>61</v>
      </c>
      <c r="D42" s="53">
        <v>2210</v>
      </c>
      <c r="E42" s="93"/>
      <c r="F42" s="53"/>
      <c r="G42" s="36">
        <f t="shared" ref="G42:G47" si="1">D42*E42</f>
        <v>0</v>
      </c>
    </row>
    <row r="43" spans="1:10" s="50" customFormat="1" ht="17.25" customHeight="1">
      <c r="A43" s="54"/>
      <c r="B43" s="57" t="s">
        <v>72</v>
      </c>
      <c r="C43" s="58" t="s">
        <v>68</v>
      </c>
      <c r="D43" s="53">
        <v>60</v>
      </c>
      <c r="E43" s="93"/>
      <c r="F43" s="53"/>
      <c r="G43" s="36">
        <f t="shared" si="1"/>
        <v>0</v>
      </c>
    </row>
    <row r="44" spans="1:10" s="50" customFormat="1" ht="17.25" customHeight="1">
      <c r="A44" s="54"/>
      <c r="B44" s="57" t="s">
        <v>73</v>
      </c>
      <c r="C44" s="58" t="s">
        <v>68</v>
      </c>
      <c r="D44" s="53">
        <v>50</v>
      </c>
      <c r="E44" s="93"/>
      <c r="F44" s="53"/>
      <c r="G44" s="36">
        <f t="shared" si="1"/>
        <v>0</v>
      </c>
    </row>
    <row r="45" spans="1:10" s="50" customFormat="1" ht="17.25" customHeight="1">
      <c r="A45" s="54"/>
      <c r="B45" s="57" t="s">
        <v>74</v>
      </c>
      <c r="C45" s="58" t="s">
        <v>68</v>
      </c>
      <c r="D45" s="53">
        <v>280</v>
      </c>
      <c r="E45" s="93"/>
      <c r="F45" s="53"/>
      <c r="G45" s="36">
        <f t="shared" si="1"/>
        <v>0</v>
      </c>
    </row>
    <row r="46" spans="1:10" s="50" customFormat="1" ht="17.25" customHeight="1">
      <c r="A46" s="54" t="s">
        <v>75</v>
      </c>
      <c r="B46" s="54" t="s">
        <v>76</v>
      </c>
      <c r="C46" s="58" t="s">
        <v>61</v>
      </c>
      <c r="D46" s="53">
        <v>360</v>
      </c>
      <c r="E46" s="93"/>
      <c r="F46" s="53"/>
      <c r="G46" s="36">
        <f t="shared" si="1"/>
        <v>0</v>
      </c>
    </row>
    <row r="47" spans="1:10" s="50" customFormat="1" ht="17.25" customHeight="1">
      <c r="A47" s="54" t="s">
        <v>77</v>
      </c>
      <c r="B47" s="54" t="s">
        <v>78</v>
      </c>
      <c r="C47" s="58" t="s">
        <v>61</v>
      </c>
      <c r="D47" s="53">
        <v>1320</v>
      </c>
      <c r="E47" s="93"/>
      <c r="F47" s="53"/>
      <c r="G47" s="36">
        <f t="shared" si="1"/>
        <v>0</v>
      </c>
    </row>
    <row r="48" spans="1:10" s="50" customFormat="1" ht="17.25" customHeight="1">
      <c r="A48" s="54" t="s">
        <v>79</v>
      </c>
      <c r="B48" s="54" t="s">
        <v>80</v>
      </c>
      <c r="E48" s="31"/>
      <c r="F48" s="53"/>
      <c r="G48" s="31"/>
    </row>
    <row r="49" spans="1:13" s="50" customFormat="1" ht="17.25" customHeight="1">
      <c r="A49" s="54"/>
      <c r="B49" s="57" t="s">
        <v>81</v>
      </c>
      <c r="C49" s="58" t="s">
        <v>61</v>
      </c>
      <c r="D49" s="53">
        <v>1100</v>
      </c>
      <c r="E49" s="93"/>
      <c r="F49" s="53"/>
      <c r="G49" s="36">
        <f>D49*E49</f>
        <v>0</v>
      </c>
    </row>
    <row r="50" spans="1:13" s="50" customFormat="1" ht="17.25" customHeight="1">
      <c r="A50" s="54"/>
      <c r="B50" s="57" t="s">
        <v>82</v>
      </c>
      <c r="C50" s="58" t="s">
        <v>61</v>
      </c>
      <c r="D50" s="53">
        <v>130</v>
      </c>
      <c r="E50" s="93"/>
      <c r="F50" s="53"/>
      <c r="G50" s="36">
        <f>D50*E50</f>
        <v>0</v>
      </c>
    </row>
    <row r="51" spans="1:13" ht="24" customHeight="1">
      <c r="B51" s="23" t="str">
        <f>A39</f>
        <v xml:space="preserve"> 2.2</v>
      </c>
      <c r="C51" s="61"/>
      <c r="D51" s="49" t="s">
        <v>33</v>
      </c>
      <c r="E51" s="33"/>
      <c r="F51" s="62"/>
      <c r="G51" s="63">
        <f>SUM(G40:G50)</f>
        <v>0</v>
      </c>
    </row>
    <row r="52" spans="1:13" s="50" customFormat="1" ht="16.5" customHeight="1">
      <c r="B52" s="49"/>
      <c r="C52" s="52"/>
      <c r="D52" s="31"/>
      <c r="E52" s="31"/>
      <c r="F52" s="53"/>
      <c r="G52" s="30"/>
    </row>
    <row r="53" spans="1:13" s="29" customFormat="1" ht="19.5" customHeight="1">
      <c r="A53" s="69" t="s">
        <v>83</v>
      </c>
      <c r="B53" s="83" t="s">
        <v>84</v>
      </c>
      <c r="C53" s="55"/>
      <c r="D53" s="56"/>
      <c r="E53" s="31"/>
      <c r="F53" s="53"/>
      <c r="G53" s="30">
        <f>E53*D53</f>
        <v>0</v>
      </c>
    </row>
    <row r="54" spans="1:13" s="50" customFormat="1" ht="17.25" customHeight="1">
      <c r="A54" s="54" t="s">
        <v>85</v>
      </c>
      <c r="B54" s="54" t="s">
        <v>86</v>
      </c>
      <c r="C54" s="52"/>
      <c r="D54" s="52"/>
      <c r="E54" s="31"/>
      <c r="F54" s="53"/>
      <c r="G54" s="31"/>
    </row>
    <row r="55" spans="1:13" ht="16.5" customHeight="1">
      <c r="A55" s="64"/>
      <c r="B55" s="49" t="s">
        <v>87</v>
      </c>
      <c r="C55" s="58" t="s">
        <v>61</v>
      </c>
      <c r="D55" s="53">
        <v>1690</v>
      </c>
      <c r="E55" s="94"/>
      <c r="F55" s="59"/>
      <c r="G55" s="36">
        <f>D55*E55</f>
        <v>0</v>
      </c>
      <c r="H55" s="79"/>
      <c r="I55" s="79"/>
      <c r="J55" s="79"/>
      <c r="K55" s="79"/>
      <c r="L55" s="79"/>
      <c r="M55" s="79"/>
    </row>
    <row r="56" spans="1:13" ht="17.25" customHeight="1">
      <c r="A56" s="54"/>
      <c r="B56" s="57" t="s">
        <v>88</v>
      </c>
      <c r="C56" s="58" t="s">
        <v>61</v>
      </c>
      <c r="D56" s="53">
        <v>1690</v>
      </c>
      <c r="E56" s="94"/>
      <c r="F56" s="59"/>
      <c r="G56" s="36">
        <f>D56*E56</f>
        <v>0</v>
      </c>
      <c r="H56" s="79"/>
      <c r="I56" s="79"/>
      <c r="J56" s="79"/>
      <c r="K56" s="79"/>
      <c r="L56" s="79"/>
      <c r="M56" s="79"/>
    </row>
    <row r="57" spans="1:13" ht="29.25" customHeight="1">
      <c r="A57" s="54"/>
      <c r="B57" s="134" t="s">
        <v>89</v>
      </c>
      <c r="C57" s="58" t="s">
        <v>61</v>
      </c>
      <c r="D57" s="53">
        <v>1260</v>
      </c>
      <c r="E57" s="93"/>
      <c r="F57" s="59"/>
      <c r="G57" s="36">
        <f>D57*E57</f>
        <v>0</v>
      </c>
      <c r="H57" s="79"/>
      <c r="I57" s="79"/>
      <c r="J57" s="79"/>
      <c r="K57" s="79"/>
      <c r="L57" s="79"/>
      <c r="M57" s="79"/>
    </row>
    <row r="58" spans="1:13" ht="24" customHeight="1">
      <c r="A58" s="75"/>
      <c r="B58" s="86" t="str">
        <f>A53</f>
        <v xml:space="preserve"> 2.3</v>
      </c>
      <c r="C58" s="61"/>
      <c r="D58" s="49" t="s">
        <v>33</v>
      </c>
      <c r="E58" s="33"/>
      <c r="F58" s="59"/>
      <c r="G58" s="63">
        <f>SUM(G55:G57)</f>
        <v>0</v>
      </c>
      <c r="H58" s="79"/>
      <c r="I58" s="79"/>
      <c r="J58" s="79"/>
      <c r="K58" s="79"/>
      <c r="L58" s="79"/>
      <c r="M58" s="79"/>
    </row>
    <row r="59" spans="1:13" ht="17.25" customHeight="1">
      <c r="A59" s="75"/>
      <c r="B59" s="86"/>
      <c r="C59" s="61"/>
      <c r="D59" s="49"/>
      <c r="E59" s="33"/>
      <c r="F59" s="59"/>
      <c r="G59" s="88"/>
      <c r="H59" s="79"/>
      <c r="I59" s="79"/>
      <c r="J59" s="79"/>
      <c r="K59" s="79"/>
      <c r="L59" s="79"/>
      <c r="M59" s="79"/>
    </row>
    <row r="60" spans="1:13" ht="19.5" customHeight="1">
      <c r="A60" s="80" t="s">
        <v>90</v>
      </c>
      <c r="B60" s="50" t="s">
        <v>6</v>
      </c>
      <c r="C60" s="58"/>
      <c r="D60" s="49"/>
      <c r="F60" s="59"/>
      <c r="G60" s="19"/>
      <c r="H60" s="79"/>
      <c r="I60" s="79"/>
      <c r="J60" s="79"/>
      <c r="K60" s="79"/>
      <c r="L60" s="79"/>
      <c r="M60" s="79"/>
    </row>
    <row r="61" spans="1:13" ht="17.25" customHeight="1">
      <c r="A61" s="54" t="s">
        <v>91</v>
      </c>
      <c r="B61" s="54" t="s">
        <v>92</v>
      </c>
      <c r="C61" s="58"/>
      <c r="D61" s="49"/>
      <c r="F61" s="59"/>
      <c r="G61" s="19"/>
      <c r="H61" s="79"/>
      <c r="I61" s="79"/>
      <c r="J61" s="79"/>
      <c r="K61" s="79"/>
      <c r="L61" s="79"/>
      <c r="M61" s="79"/>
    </row>
    <row r="62" spans="1:13" ht="17.25" customHeight="1">
      <c r="B62" s="57" t="s">
        <v>93</v>
      </c>
      <c r="C62" s="58" t="s">
        <v>61</v>
      </c>
      <c r="D62" s="53">
        <v>61</v>
      </c>
      <c r="E62" s="93"/>
      <c r="G62" s="36">
        <f>D62*E62</f>
        <v>0</v>
      </c>
      <c r="H62" s="79"/>
      <c r="I62" s="79"/>
      <c r="J62" s="79"/>
      <c r="K62" s="79"/>
      <c r="L62" s="79"/>
      <c r="M62" s="79"/>
    </row>
    <row r="63" spans="1:13" ht="17.25" customHeight="1">
      <c r="A63" s="54" t="s">
        <v>94</v>
      </c>
      <c r="B63" s="54" t="s">
        <v>95</v>
      </c>
      <c r="C63" s="58" t="s">
        <v>61</v>
      </c>
      <c r="D63" s="53">
        <v>437</v>
      </c>
      <c r="E63" s="93"/>
      <c r="G63" s="36">
        <f>D63*E63</f>
        <v>0</v>
      </c>
      <c r="H63" s="79"/>
      <c r="I63" s="79"/>
      <c r="J63" s="79"/>
      <c r="K63" s="79"/>
      <c r="L63" s="79"/>
      <c r="M63" s="79"/>
    </row>
    <row r="64" spans="1:13" ht="17.25" customHeight="1">
      <c r="A64" s="54" t="s">
        <v>96</v>
      </c>
      <c r="B64" s="54" t="s">
        <v>97</v>
      </c>
      <c r="C64" s="58"/>
      <c r="D64" s="49"/>
      <c r="F64" s="59"/>
      <c r="G64" s="19"/>
      <c r="H64" s="79"/>
      <c r="I64" s="79"/>
      <c r="J64" s="79"/>
      <c r="K64" s="79"/>
      <c r="L64" s="79"/>
      <c r="M64" s="79"/>
    </row>
    <row r="65" spans="1:13" ht="17.25" customHeight="1">
      <c r="A65" s="54"/>
      <c r="B65" s="57" t="s">
        <v>98</v>
      </c>
      <c r="C65" s="58" t="s">
        <v>61</v>
      </c>
      <c r="D65" s="53">
        <v>15</v>
      </c>
      <c r="E65" s="93"/>
      <c r="G65" s="36">
        <f>D65*E65</f>
        <v>0</v>
      </c>
      <c r="H65" s="79"/>
      <c r="I65" s="79"/>
      <c r="J65" s="79"/>
      <c r="K65" s="79"/>
      <c r="L65" s="79"/>
      <c r="M65" s="79"/>
    </row>
    <row r="66" spans="1:13" ht="17.25" customHeight="1">
      <c r="A66" s="54" t="s">
        <v>99</v>
      </c>
      <c r="B66" s="54" t="s">
        <v>100</v>
      </c>
      <c r="C66" s="58" t="s">
        <v>57</v>
      </c>
      <c r="D66" s="53">
        <v>170</v>
      </c>
      <c r="E66" s="93"/>
      <c r="G66" s="36">
        <f>D66*E66</f>
        <v>0</v>
      </c>
      <c r="H66" s="79"/>
      <c r="I66" s="79"/>
      <c r="J66" s="79"/>
      <c r="K66" s="79"/>
      <c r="L66" s="79"/>
      <c r="M66" s="79"/>
    </row>
    <row r="67" spans="1:13" ht="17.25" customHeight="1">
      <c r="A67" s="54" t="s">
        <v>101</v>
      </c>
      <c r="B67" s="54" t="s">
        <v>102</v>
      </c>
      <c r="C67" s="58" t="s">
        <v>57</v>
      </c>
      <c r="D67" s="53">
        <v>200</v>
      </c>
      <c r="E67" s="93"/>
      <c r="G67" s="36">
        <f>D67*E67</f>
        <v>0</v>
      </c>
      <c r="H67" s="79"/>
      <c r="I67" s="79"/>
      <c r="J67" s="79"/>
      <c r="K67" s="79"/>
      <c r="L67" s="79"/>
      <c r="M67" s="79"/>
    </row>
    <row r="68" spans="1:13" ht="17.25" customHeight="1">
      <c r="A68" s="54" t="s">
        <v>103</v>
      </c>
      <c r="B68" s="54" t="s">
        <v>104</v>
      </c>
      <c r="C68" s="58" t="s">
        <v>57</v>
      </c>
      <c r="D68" s="53">
        <v>234</v>
      </c>
      <c r="E68" s="93"/>
      <c r="G68" s="36">
        <f>D68*E68</f>
        <v>0</v>
      </c>
      <c r="H68" s="79"/>
      <c r="I68" s="79"/>
      <c r="J68" s="79"/>
      <c r="K68" s="79"/>
      <c r="L68" s="79"/>
      <c r="M68" s="79"/>
    </row>
    <row r="69" spans="1:13" ht="17.25" customHeight="1">
      <c r="A69" s="54" t="s">
        <v>105</v>
      </c>
      <c r="B69" s="54" t="s">
        <v>106</v>
      </c>
      <c r="C69" s="58" t="s">
        <v>57</v>
      </c>
      <c r="D69" s="53">
        <v>163</v>
      </c>
      <c r="E69" s="93"/>
      <c r="G69" s="36">
        <f>D69*E69</f>
        <v>0</v>
      </c>
      <c r="H69" s="79"/>
      <c r="I69" s="79"/>
      <c r="J69" s="79"/>
      <c r="K69" s="79"/>
      <c r="L69" s="79"/>
      <c r="M69" s="79"/>
    </row>
    <row r="70" spans="1:13" ht="24" customHeight="1">
      <c r="B70" s="23" t="str">
        <f>A60</f>
        <v xml:space="preserve"> 2.4</v>
      </c>
      <c r="C70" s="61"/>
      <c r="D70" s="49" t="s">
        <v>33</v>
      </c>
      <c r="E70" s="33"/>
      <c r="F70" s="62"/>
      <c r="G70" s="63">
        <f>SUM(G61:G69)</f>
        <v>0</v>
      </c>
      <c r="H70" s="79"/>
      <c r="I70" s="79"/>
      <c r="J70" s="79"/>
      <c r="K70" s="79"/>
      <c r="L70" s="79"/>
      <c r="M70" s="79"/>
    </row>
    <row r="71" spans="1:13" ht="17.25" customHeight="1">
      <c r="A71" s="75"/>
      <c r="B71" s="86"/>
      <c r="C71" s="61"/>
      <c r="D71" s="49"/>
      <c r="E71" s="33"/>
      <c r="F71" s="59"/>
      <c r="G71" s="88"/>
      <c r="H71" s="79"/>
      <c r="I71" s="79"/>
      <c r="J71" s="79"/>
      <c r="K71" s="79"/>
      <c r="L71" s="79"/>
      <c r="M71" s="79"/>
    </row>
    <row r="72" spans="1:13" ht="19.5" customHeight="1">
      <c r="A72" s="80" t="s">
        <v>107</v>
      </c>
      <c r="B72" s="50" t="s">
        <v>8</v>
      </c>
      <c r="C72" s="58"/>
      <c r="D72" s="49"/>
      <c r="F72" s="59"/>
      <c r="G72" s="19"/>
      <c r="I72" s="79"/>
      <c r="J72" s="79"/>
      <c r="K72" s="79"/>
      <c r="L72" s="79"/>
      <c r="M72" s="79"/>
    </row>
    <row r="73" spans="1:13" ht="17.25" customHeight="1">
      <c r="A73" s="54" t="s">
        <v>108</v>
      </c>
      <c r="B73" s="54" t="s">
        <v>109</v>
      </c>
      <c r="C73" s="58" t="s">
        <v>68</v>
      </c>
      <c r="D73" s="123">
        <v>5</v>
      </c>
      <c r="E73" s="93"/>
      <c r="G73" s="36">
        <f>D73*E73</f>
        <v>0</v>
      </c>
      <c r="H73" s="79"/>
      <c r="I73" s="79"/>
      <c r="J73" s="79"/>
      <c r="K73" s="79"/>
      <c r="L73" s="79"/>
      <c r="M73" s="79"/>
    </row>
    <row r="74" spans="1:13" ht="17.25" customHeight="1">
      <c r="A74" s="54" t="s">
        <v>110</v>
      </c>
      <c r="B74" s="54" t="s">
        <v>111</v>
      </c>
      <c r="C74" s="58" t="s">
        <v>61</v>
      </c>
      <c r="D74" s="123">
        <v>50</v>
      </c>
      <c r="E74" s="93"/>
      <c r="G74" s="36">
        <f>D74*E74</f>
        <v>0</v>
      </c>
      <c r="H74" s="79"/>
      <c r="I74" s="79"/>
      <c r="J74" s="79"/>
      <c r="K74" s="79"/>
      <c r="L74" s="79"/>
      <c r="M74" s="79"/>
    </row>
    <row r="75" spans="1:13" ht="17.25" customHeight="1">
      <c r="A75" s="54" t="s">
        <v>112</v>
      </c>
      <c r="B75" s="54" t="s">
        <v>113</v>
      </c>
      <c r="C75" s="58" t="s">
        <v>61</v>
      </c>
      <c r="D75" s="123">
        <v>400</v>
      </c>
      <c r="E75" s="93"/>
      <c r="G75" s="36">
        <f>D75*E75</f>
        <v>0</v>
      </c>
      <c r="H75" s="100"/>
      <c r="I75" s="79"/>
      <c r="J75" s="79"/>
      <c r="K75" s="79"/>
      <c r="L75" s="79"/>
      <c r="M75" s="79"/>
    </row>
    <row r="76" spans="1:13" ht="21.75" customHeight="1">
      <c r="B76" s="23" t="str">
        <f>A72</f>
        <v xml:space="preserve"> 2.5</v>
      </c>
      <c r="C76" s="61"/>
      <c r="D76" s="49" t="s">
        <v>33</v>
      </c>
      <c r="E76" s="33"/>
      <c r="F76" s="62"/>
      <c r="G76" s="63">
        <f>SUM(G73:G75)</f>
        <v>0</v>
      </c>
      <c r="H76" s="79"/>
      <c r="I76" s="79"/>
      <c r="J76" s="79"/>
      <c r="K76" s="79"/>
      <c r="L76" s="79"/>
      <c r="M76" s="79"/>
    </row>
    <row r="77" spans="1:13" ht="17.25" customHeight="1">
      <c r="B77" s="23"/>
      <c r="C77" s="61"/>
      <c r="D77" s="49"/>
      <c r="E77" s="33"/>
      <c r="F77" s="62"/>
      <c r="G77" s="88"/>
      <c r="H77" s="79"/>
      <c r="I77" s="79"/>
      <c r="J77" s="79"/>
      <c r="K77" s="79"/>
      <c r="L77" s="79"/>
      <c r="M77" s="79"/>
    </row>
    <row r="78" spans="1:13" ht="19.5" customHeight="1">
      <c r="A78" s="80" t="s">
        <v>114</v>
      </c>
      <c r="B78" s="50" t="s">
        <v>10</v>
      </c>
      <c r="C78" s="58"/>
      <c r="D78" s="49"/>
      <c r="F78" s="59"/>
      <c r="G78" s="19"/>
      <c r="H78" s="79"/>
      <c r="I78" s="79"/>
      <c r="J78" s="79"/>
      <c r="K78" s="79"/>
      <c r="L78" s="79"/>
      <c r="M78" s="79"/>
    </row>
    <row r="79" spans="1:13" ht="17.25" customHeight="1">
      <c r="A79" s="54" t="s">
        <v>115</v>
      </c>
      <c r="B79" s="54" t="s">
        <v>116</v>
      </c>
      <c r="C79" s="58"/>
      <c r="D79" s="49"/>
      <c r="F79" s="59"/>
      <c r="G79" s="19"/>
      <c r="H79" s="79"/>
      <c r="I79" s="79"/>
      <c r="J79" s="79"/>
      <c r="K79" s="79"/>
      <c r="L79" s="79"/>
      <c r="M79" s="79"/>
    </row>
    <row r="80" spans="1:13" ht="17.25" customHeight="1">
      <c r="A80" s="54"/>
      <c r="B80" s="57" t="s">
        <v>117</v>
      </c>
      <c r="C80" s="58" t="s">
        <v>57</v>
      </c>
      <c r="D80" s="53">
        <v>7</v>
      </c>
      <c r="E80" s="93"/>
      <c r="G80" s="36">
        <f t="shared" ref="G80:G85" si="2">D80*E80</f>
        <v>0</v>
      </c>
      <c r="H80" s="79"/>
      <c r="I80" s="79"/>
      <c r="J80" s="79"/>
      <c r="K80" s="79"/>
      <c r="L80" s="79"/>
      <c r="M80" s="79"/>
    </row>
    <row r="81" spans="1:13" s="99" customFormat="1" ht="17.25" customHeight="1">
      <c r="A81" s="135"/>
      <c r="B81" s="57" t="s">
        <v>118</v>
      </c>
      <c r="C81" s="58" t="s">
        <v>57</v>
      </c>
      <c r="D81" s="53">
        <v>200</v>
      </c>
      <c r="E81" s="93"/>
      <c r="F81" s="95"/>
      <c r="G81" s="36">
        <f t="shared" si="2"/>
        <v>0</v>
      </c>
      <c r="I81" s="79"/>
      <c r="J81" s="98"/>
      <c r="M81" s="98"/>
    </row>
    <row r="82" spans="1:13" s="99" customFormat="1" ht="17.25" customHeight="1">
      <c r="A82" s="135"/>
      <c r="B82" s="57" t="s">
        <v>119</v>
      </c>
      <c r="C82" s="58" t="s">
        <v>57</v>
      </c>
      <c r="D82" s="53">
        <v>40</v>
      </c>
      <c r="E82" s="93"/>
      <c r="F82" s="95"/>
      <c r="G82" s="36">
        <f t="shared" si="2"/>
        <v>0</v>
      </c>
      <c r="I82" s="79"/>
      <c r="J82" s="98"/>
      <c r="M82" s="98"/>
    </row>
    <row r="83" spans="1:13" ht="17.25" customHeight="1">
      <c r="A83" s="54" t="s">
        <v>120</v>
      </c>
      <c r="B83" s="54" t="s">
        <v>121</v>
      </c>
      <c r="C83" s="58" t="s">
        <v>122</v>
      </c>
      <c r="D83" s="53">
        <v>49</v>
      </c>
      <c r="E83" s="93"/>
      <c r="G83" s="36">
        <f t="shared" si="2"/>
        <v>0</v>
      </c>
      <c r="H83" s="79"/>
      <c r="I83" s="79"/>
      <c r="J83" s="79"/>
      <c r="K83" s="79"/>
      <c r="L83" s="79"/>
      <c r="M83" s="79"/>
    </row>
    <row r="84" spans="1:13" ht="17.25" customHeight="1">
      <c r="A84" s="54" t="s">
        <v>123</v>
      </c>
      <c r="B84" s="54" t="s">
        <v>124</v>
      </c>
      <c r="C84" s="58"/>
      <c r="D84" s="53"/>
      <c r="G84" s="36"/>
      <c r="H84" s="79"/>
      <c r="I84" s="79"/>
      <c r="J84" s="79"/>
      <c r="K84" s="79"/>
      <c r="L84" s="79"/>
      <c r="M84" s="79"/>
    </row>
    <row r="85" spans="1:13" s="99" customFormat="1" ht="17.25" customHeight="1">
      <c r="A85" s="135"/>
      <c r="B85" s="57" t="s">
        <v>125</v>
      </c>
      <c r="C85" s="58" t="s">
        <v>122</v>
      </c>
      <c r="D85" s="53">
        <v>13</v>
      </c>
      <c r="E85" s="93"/>
      <c r="F85" s="95"/>
      <c r="G85" s="36">
        <f t="shared" si="2"/>
        <v>0</v>
      </c>
      <c r="I85" s="79"/>
      <c r="J85" s="98"/>
      <c r="M85" s="98"/>
    </row>
    <row r="86" spans="1:13" ht="24" customHeight="1">
      <c r="B86" s="23" t="str">
        <f>A78</f>
        <v xml:space="preserve"> 2.6</v>
      </c>
      <c r="C86" s="61"/>
      <c r="D86" s="49" t="s">
        <v>33</v>
      </c>
      <c r="E86" s="33"/>
      <c r="F86" s="62"/>
      <c r="G86" s="63">
        <f>SUM(G80:G85)</f>
        <v>0</v>
      </c>
      <c r="H86" s="79"/>
      <c r="I86" s="79"/>
      <c r="J86" s="79"/>
      <c r="K86" s="79"/>
      <c r="L86" s="79"/>
      <c r="M86" s="79"/>
    </row>
    <row r="87" spans="1:13" ht="17.25" customHeight="1">
      <c r="B87" s="23"/>
      <c r="C87" s="61"/>
      <c r="D87" s="49"/>
      <c r="E87" s="33"/>
      <c r="F87" s="62"/>
      <c r="G87" s="88"/>
      <c r="H87" s="79"/>
      <c r="I87" s="79"/>
      <c r="J87" s="79"/>
      <c r="K87" s="79"/>
      <c r="L87" s="79"/>
      <c r="M87" s="79"/>
    </row>
    <row r="88" spans="1:13" ht="19.5" customHeight="1">
      <c r="A88" s="80" t="s">
        <v>126</v>
      </c>
      <c r="B88" s="50" t="s">
        <v>12</v>
      </c>
      <c r="C88" s="58"/>
      <c r="D88" s="49"/>
      <c r="F88" s="59"/>
      <c r="G88" s="19"/>
      <c r="H88" s="79"/>
      <c r="I88" s="79"/>
      <c r="J88" s="79"/>
      <c r="K88" s="79"/>
      <c r="L88" s="79"/>
      <c r="M88" s="79"/>
    </row>
    <row r="89" spans="1:13" ht="17.25" customHeight="1">
      <c r="A89" s="54" t="s">
        <v>127</v>
      </c>
      <c r="B89" s="54" t="s">
        <v>128</v>
      </c>
      <c r="C89" s="58" t="s">
        <v>122</v>
      </c>
      <c r="D89" s="53">
        <v>4</v>
      </c>
      <c r="E89" s="93"/>
      <c r="G89" s="36">
        <f>D89*E89</f>
        <v>0</v>
      </c>
      <c r="H89" s="79"/>
      <c r="I89" s="79"/>
      <c r="J89" s="79"/>
      <c r="K89" s="79"/>
      <c r="L89" s="79"/>
      <c r="M89" s="79"/>
    </row>
    <row r="90" spans="1:13" ht="17.25" customHeight="1">
      <c r="A90" s="54" t="s">
        <v>129</v>
      </c>
      <c r="B90" s="54" t="s">
        <v>130</v>
      </c>
      <c r="C90" s="58"/>
      <c r="D90" s="53"/>
      <c r="G90" s="19"/>
      <c r="H90" s="79"/>
      <c r="I90" s="79"/>
      <c r="K90" s="79"/>
      <c r="L90" s="79"/>
      <c r="M90" s="79"/>
    </row>
    <row r="91" spans="1:13" ht="17.25" customHeight="1">
      <c r="A91" s="54"/>
      <c r="B91" s="57" t="s">
        <v>131</v>
      </c>
      <c r="C91" s="58" t="s">
        <v>122</v>
      </c>
      <c r="D91" s="53">
        <v>4</v>
      </c>
      <c r="E91" s="93"/>
      <c r="G91" s="36">
        <f>D91*E91</f>
        <v>0</v>
      </c>
      <c r="H91" s="79"/>
      <c r="I91" s="79"/>
      <c r="J91" s="79"/>
      <c r="K91" s="79"/>
      <c r="L91" s="79"/>
      <c r="M91" s="79"/>
    </row>
    <row r="92" spans="1:13" ht="17.25" customHeight="1">
      <c r="A92" s="54" t="s">
        <v>132</v>
      </c>
      <c r="B92" s="54" t="s">
        <v>133</v>
      </c>
      <c r="C92" s="58"/>
      <c r="D92" s="49"/>
      <c r="F92" s="59"/>
      <c r="G92" s="19"/>
      <c r="H92" s="79"/>
      <c r="I92" s="79"/>
      <c r="J92" s="79"/>
      <c r="K92" s="79"/>
      <c r="L92" s="79"/>
      <c r="M92" s="79"/>
    </row>
    <row r="93" spans="1:13" ht="17.25" customHeight="1">
      <c r="A93" s="54"/>
      <c r="B93" s="57" t="s">
        <v>134</v>
      </c>
      <c r="C93" s="58" t="s">
        <v>122</v>
      </c>
      <c r="D93" s="53">
        <v>4</v>
      </c>
      <c r="E93" s="93"/>
      <c r="G93" s="36">
        <f>D93*E93</f>
        <v>0</v>
      </c>
      <c r="H93" s="79"/>
      <c r="I93" s="79"/>
      <c r="J93" s="79"/>
      <c r="K93" s="79"/>
      <c r="L93" s="79"/>
      <c r="M93" s="79"/>
    </row>
    <row r="94" spans="1:13" ht="17.25" customHeight="1">
      <c r="A94" s="54"/>
      <c r="B94" s="57" t="s">
        <v>135</v>
      </c>
      <c r="C94" s="58" t="s">
        <v>122</v>
      </c>
      <c r="D94" s="53">
        <v>4</v>
      </c>
      <c r="E94" s="93"/>
      <c r="G94" s="36">
        <f>D94*E94</f>
        <v>0</v>
      </c>
      <c r="H94" s="79"/>
      <c r="I94" s="79"/>
      <c r="J94" s="79"/>
      <c r="K94" s="79"/>
      <c r="L94" s="79"/>
      <c r="M94" s="79"/>
    </row>
    <row r="95" spans="1:13" ht="17.25" customHeight="1">
      <c r="A95" s="54" t="s">
        <v>136</v>
      </c>
      <c r="B95" s="54" t="s">
        <v>137</v>
      </c>
      <c r="C95" s="58" t="s">
        <v>122</v>
      </c>
      <c r="D95" s="53">
        <v>4</v>
      </c>
      <c r="E95" s="93"/>
      <c r="G95" s="36">
        <f>D95*E95</f>
        <v>0</v>
      </c>
      <c r="H95" s="79"/>
      <c r="I95" s="79"/>
      <c r="J95" s="79"/>
      <c r="K95" s="79"/>
      <c r="L95" s="79"/>
      <c r="M95" s="79"/>
    </row>
    <row r="96" spans="1:13" ht="17.25" customHeight="1">
      <c r="A96" s="54" t="s">
        <v>138</v>
      </c>
      <c r="B96" s="54" t="s">
        <v>139</v>
      </c>
      <c r="C96" s="58" t="s">
        <v>122</v>
      </c>
      <c r="D96" s="53">
        <v>4</v>
      </c>
      <c r="E96" s="93"/>
      <c r="G96" s="36">
        <f>D96*E96</f>
        <v>0</v>
      </c>
      <c r="H96" s="79"/>
      <c r="I96" s="79"/>
      <c r="J96" s="79"/>
      <c r="K96" s="79"/>
      <c r="L96" s="79"/>
      <c r="M96" s="79"/>
    </row>
    <row r="97" spans="1:13" ht="24" customHeight="1">
      <c r="B97" s="23" t="str">
        <f>A88</f>
        <v xml:space="preserve"> 2.7</v>
      </c>
      <c r="C97" s="61"/>
      <c r="D97" s="49" t="s">
        <v>33</v>
      </c>
      <c r="E97" s="33"/>
      <c r="F97" s="62"/>
      <c r="G97" s="63">
        <f>SUM(G89:G96)</f>
        <v>0</v>
      </c>
      <c r="H97" s="79"/>
      <c r="I97" s="79"/>
      <c r="J97" s="79"/>
      <c r="K97" s="79"/>
      <c r="L97" s="79"/>
      <c r="M97" s="79"/>
    </row>
    <row r="98" spans="1:13" ht="17.25" customHeight="1">
      <c r="B98" s="23"/>
      <c r="C98" s="61"/>
      <c r="D98" s="49"/>
      <c r="E98" s="33"/>
      <c r="F98" s="62"/>
      <c r="G98" s="88"/>
      <c r="H98" s="79"/>
      <c r="I98" s="79"/>
      <c r="J98" s="79"/>
      <c r="K98" s="79"/>
      <c r="L98" s="79"/>
      <c r="M98" s="79"/>
    </row>
    <row r="99" spans="1:13" s="57" customFormat="1" ht="19.5" customHeight="1">
      <c r="A99" s="72" t="s">
        <v>140</v>
      </c>
      <c r="B99" s="72" t="s">
        <v>141</v>
      </c>
      <c r="C99" s="52"/>
      <c r="D99" s="65"/>
      <c r="E99" s="31"/>
      <c r="F99" s="53"/>
      <c r="G99" s="31"/>
    </row>
    <row r="100" spans="1:13" s="57" customFormat="1" ht="19.5" customHeight="1">
      <c r="A100" s="101" t="s">
        <v>142</v>
      </c>
      <c r="B100" s="73" t="s">
        <v>65</v>
      </c>
      <c r="C100" s="81"/>
      <c r="D100" s="124"/>
      <c r="E100" s="105"/>
      <c r="F100" s="106"/>
      <c r="G100" s="105"/>
    </row>
    <row r="101" spans="1:13" s="109" customFormat="1" ht="17.45" customHeight="1">
      <c r="A101" s="102" t="s">
        <v>143</v>
      </c>
      <c r="B101" s="73" t="s">
        <v>144</v>
      </c>
      <c r="C101" s="25"/>
      <c r="D101" s="124"/>
      <c r="E101" s="104"/>
      <c r="F101" s="107"/>
      <c r="G101" s="104"/>
    </row>
    <row r="102" spans="1:13" s="109" customFormat="1" ht="17.45" customHeight="1">
      <c r="A102" s="108"/>
      <c r="B102" s="22" t="s">
        <v>145</v>
      </c>
      <c r="C102" s="25" t="s">
        <v>68</v>
      </c>
      <c r="D102" s="123">
        <v>30</v>
      </c>
      <c r="E102" s="93"/>
      <c r="F102" s="107"/>
      <c r="G102" s="110">
        <f>D102*E102</f>
        <v>0</v>
      </c>
    </row>
    <row r="103" spans="1:13" s="109" customFormat="1" ht="17.45" customHeight="1">
      <c r="A103" s="108"/>
      <c r="B103" s="22" t="s">
        <v>146</v>
      </c>
      <c r="C103" s="25" t="s">
        <v>68</v>
      </c>
      <c r="D103" s="123">
        <v>75</v>
      </c>
      <c r="E103" s="93"/>
      <c r="F103" s="107"/>
      <c r="G103" s="110">
        <f>D103*E103</f>
        <v>0</v>
      </c>
    </row>
    <row r="104" spans="1:13" s="109" customFormat="1" ht="17.45" customHeight="1">
      <c r="A104" s="108"/>
      <c r="B104" s="22" t="s">
        <v>147</v>
      </c>
      <c r="C104" s="25" t="s">
        <v>68</v>
      </c>
      <c r="D104" s="123">
        <v>105</v>
      </c>
      <c r="E104" s="93"/>
      <c r="F104" s="107"/>
      <c r="G104" s="110">
        <f>D104*E104</f>
        <v>0</v>
      </c>
    </row>
    <row r="105" spans="1:13" s="109" customFormat="1" ht="17.45" customHeight="1">
      <c r="A105" s="102" t="s">
        <v>148</v>
      </c>
      <c r="B105" s="73" t="s">
        <v>149</v>
      </c>
      <c r="C105" s="25"/>
      <c r="D105" s="124"/>
      <c r="E105" s="104"/>
      <c r="F105" s="107"/>
      <c r="G105" s="104"/>
    </row>
    <row r="106" spans="1:13" s="109" customFormat="1" ht="17.45" customHeight="1">
      <c r="A106" s="108"/>
      <c r="B106" s="22" t="s">
        <v>150</v>
      </c>
      <c r="C106" s="25" t="s">
        <v>68</v>
      </c>
      <c r="D106" s="123">
        <v>15</v>
      </c>
      <c r="E106" s="93"/>
      <c r="F106" s="107"/>
      <c r="G106" s="110">
        <f>D106*E106</f>
        <v>0</v>
      </c>
    </row>
    <row r="107" spans="1:13" s="109" customFormat="1" ht="17.45" customHeight="1">
      <c r="A107" s="108"/>
      <c r="B107" s="22" t="s">
        <v>151</v>
      </c>
      <c r="C107" s="25" t="s">
        <v>68</v>
      </c>
      <c r="D107" s="123">
        <v>70</v>
      </c>
      <c r="E107" s="93"/>
      <c r="F107" s="107"/>
      <c r="G107" s="110">
        <f>D107*E107</f>
        <v>0</v>
      </c>
    </row>
    <row r="108" spans="1:13" s="109" customFormat="1" ht="17.45" customHeight="1">
      <c r="A108" s="102" t="s">
        <v>152</v>
      </c>
      <c r="B108" s="73" t="s">
        <v>153</v>
      </c>
      <c r="C108" s="81"/>
      <c r="D108" s="123"/>
      <c r="E108" s="112"/>
      <c r="F108" s="106"/>
      <c r="G108" s="104"/>
    </row>
    <row r="109" spans="1:13" s="109" customFormat="1" ht="17.45" customHeight="1">
      <c r="A109" s="108"/>
      <c r="B109" s="29" t="s">
        <v>154</v>
      </c>
      <c r="C109" s="81" t="s">
        <v>122</v>
      </c>
      <c r="D109" s="123">
        <v>4</v>
      </c>
      <c r="E109" s="113"/>
      <c r="F109" s="107"/>
      <c r="G109" s="110">
        <f>D109*E109</f>
        <v>0</v>
      </c>
    </row>
    <row r="110" spans="1:13" s="109" customFormat="1" ht="17.45" customHeight="1">
      <c r="A110" s="108"/>
      <c r="B110" s="29" t="s">
        <v>155</v>
      </c>
      <c r="C110" s="81" t="s">
        <v>57</v>
      </c>
      <c r="D110" s="123">
        <v>130</v>
      </c>
      <c r="E110" s="113"/>
      <c r="F110" s="107"/>
      <c r="G110" s="110">
        <f>D110*E110</f>
        <v>0</v>
      </c>
    </row>
    <row r="111" spans="1:13" s="57" customFormat="1" ht="19.5" customHeight="1">
      <c r="A111" s="49"/>
      <c r="B111" s="23" t="str">
        <f>A100</f>
        <v xml:space="preserve"> 3.2.</v>
      </c>
      <c r="C111" s="61"/>
      <c r="D111" s="49" t="s">
        <v>33</v>
      </c>
      <c r="E111" s="33"/>
      <c r="F111" s="62"/>
      <c r="G111" s="63">
        <f>SUM(G102:G110)</f>
        <v>0</v>
      </c>
    </row>
    <row r="112" spans="1:13" s="57" customFormat="1" ht="19.5" customHeight="1">
      <c r="A112" s="108"/>
      <c r="B112" s="29"/>
      <c r="C112" s="81"/>
      <c r="D112" s="123"/>
      <c r="E112" s="123"/>
      <c r="F112" s="107"/>
      <c r="G112" s="111"/>
    </row>
    <row r="113" spans="1:7" s="29" customFormat="1" ht="19.5" customHeight="1">
      <c r="A113" s="87" t="s">
        <v>156</v>
      </c>
      <c r="B113" s="73" t="s">
        <v>157</v>
      </c>
      <c r="C113" s="74"/>
      <c r="D113" s="31"/>
      <c r="E113" s="19"/>
      <c r="F113" s="20"/>
      <c r="G113" s="21"/>
    </row>
    <row r="114" spans="1:7" s="109" customFormat="1" ht="17.25" customHeight="1">
      <c r="A114" s="102" t="s">
        <v>158</v>
      </c>
      <c r="B114" s="73" t="s">
        <v>159</v>
      </c>
      <c r="C114" s="81"/>
      <c r="D114" s="124"/>
      <c r="E114" s="105"/>
      <c r="F114" s="106"/>
      <c r="G114" s="105"/>
    </row>
    <row r="115" spans="1:7" s="109" customFormat="1" ht="17.25" customHeight="1">
      <c r="A115" s="102"/>
      <c r="B115" s="29" t="s">
        <v>160</v>
      </c>
      <c r="C115" s="25" t="s">
        <v>122</v>
      </c>
      <c r="D115" s="123">
        <v>6</v>
      </c>
      <c r="E115" s="93"/>
      <c r="F115" s="107"/>
      <c r="G115" s="110">
        <f>D115*E115</f>
        <v>0</v>
      </c>
    </row>
    <row r="116" spans="1:7" s="109" customFormat="1" ht="17.25" customHeight="1">
      <c r="A116" s="102" t="s">
        <v>161</v>
      </c>
      <c r="B116" s="73" t="s">
        <v>162</v>
      </c>
      <c r="C116" s="81"/>
      <c r="D116" s="136"/>
      <c r="E116" s="105"/>
      <c r="F116" s="106"/>
      <c r="G116" s="105"/>
    </row>
    <row r="117" spans="1:7" s="109" customFormat="1" ht="17.25" customHeight="1">
      <c r="A117" s="102"/>
      <c r="B117" s="29" t="s">
        <v>163</v>
      </c>
      <c r="C117" s="25" t="s">
        <v>122</v>
      </c>
      <c r="D117" s="123">
        <v>4</v>
      </c>
      <c r="E117" s="93"/>
      <c r="F117" s="107"/>
      <c r="G117" s="110">
        <f>D117*E117</f>
        <v>0</v>
      </c>
    </row>
    <row r="118" spans="1:7" s="109" customFormat="1" ht="17.25" customHeight="1">
      <c r="A118" s="102" t="s">
        <v>164</v>
      </c>
      <c r="B118" s="73" t="s">
        <v>165</v>
      </c>
      <c r="C118" s="81"/>
      <c r="D118" s="136"/>
      <c r="E118" s="105"/>
      <c r="F118" s="106"/>
      <c r="G118" s="105"/>
    </row>
    <row r="119" spans="1:7" s="109" customFormat="1" ht="17.25" customHeight="1">
      <c r="A119" s="102"/>
      <c r="B119" s="29" t="s">
        <v>166</v>
      </c>
      <c r="C119" s="25" t="s">
        <v>122</v>
      </c>
      <c r="D119" s="123">
        <v>6</v>
      </c>
      <c r="E119" s="93"/>
      <c r="F119" s="107"/>
      <c r="G119" s="110">
        <f>D119*E119</f>
        <v>0</v>
      </c>
    </row>
    <row r="120" spans="1:7" s="29" customFormat="1" ht="19.5" customHeight="1">
      <c r="A120" s="54"/>
      <c r="B120" s="23" t="str">
        <f>A113</f>
        <v xml:space="preserve"> 3.3</v>
      </c>
      <c r="C120" s="25"/>
      <c r="D120" s="24" t="s">
        <v>33</v>
      </c>
      <c r="E120" s="81"/>
      <c r="F120" s="27"/>
      <c r="G120" s="28">
        <f>SUM(G114:G119)</f>
        <v>0</v>
      </c>
    </row>
    <row r="121" spans="1:7" s="29" customFormat="1" ht="17.25" customHeight="1">
      <c r="A121" s="54"/>
      <c r="B121" s="86"/>
      <c r="C121" s="25"/>
      <c r="D121" s="24"/>
      <c r="E121" s="81"/>
      <c r="F121" s="27"/>
      <c r="G121" s="67"/>
    </row>
    <row r="122" spans="1:7" s="29" customFormat="1" ht="17.25" customHeight="1">
      <c r="A122" s="114" t="s">
        <v>167</v>
      </c>
      <c r="B122" s="130" t="s">
        <v>168</v>
      </c>
      <c r="C122" s="25"/>
      <c r="D122" s="126"/>
      <c r="E122" s="104"/>
      <c r="F122" s="107"/>
      <c r="G122" s="104"/>
    </row>
    <row r="123" spans="1:7" s="109" customFormat="1" ht="17.25" customHeight="1">
      <c r="A123" s="114" t="s">
        <v>169</v>
      </c>
      <c r="B123" s="130" t="s">
        <v>170</v>
      </c>
      <c r="C123" s="25"/>
      <c r="D123" s="124"/>
      <c r="E123" s="104"/>
      <c r="F123" s="107"/>
      <c r="G123" s="104"/>
    </row>
    <row r="124" spans="1:7" s="109" customFormat="1" ht="17.100000000000001" customHeight="1">
      <c r="A124" s="114"/>
      <c r="B124" s="22" t="s">
        <v>171</v>
      </c>
      <c r="C124" s="25" t="s">
        <v>57</v>
      </c>
      <c r="D124" s="123">
        <v>13</v>
      </c>
      <c r="E124" s="113"/>
      <c r="F124" s="107"/>
      <c r="G124" s="110">
        <f>D124*E124</f>
        <v>0</v>
      </c>
    </row>
    <row r="125" spans="1:7" s="109" customFormat="1" ht="17.100000000000001" customHeight="1">
      <c r="A125" s="114"/>
      <c r="B125" s="130" t="s">
        <v>172</v>
      </c>
      <c r="C125" s="25"/>
      <c r="D125" s="24"/>
      <c r="E125" s="103"/>
      <c r="F125" s="122"/>
      <c r="G125" s="125"/>
    </row>
    <row r="126" spans="1:7" s="109" customFormat="1" ht="17.100000000000001" customHeight="1">
      <c r="A126" s="114"/>
      <c r="B126" s="22" t="s">
        <v>173</v>
      </c>
      <c r="C126" s="25" t="s">
        <v>122</v>
      </c>
      <c r="D126" s="123">
        <v>2</v>
      </c>
      <c r="E126" s="113"/>
      <c r="F126" s="107"/>
      <c r="G126" s="110">
        <f>D126*E126</f>
        <v>0</v>
      </c>
    </row>
    <row r="127" spans="1:7" s="109" customFormat="1" ht="17.100000000000001" customHeight="1">
      <c r="A127" s="114" t="s">
        <v>174</v>
      </c>
      <c r="B127" s="130" t="s">
        <v>175</v>
      </c>
      <c r="C127" s="25"/>
      <c r="D127" s="123"/>
      <c r="E127" s="103"/>
      <c r="F127" s="107"/>
      <c r="G127" s="104"/>
    </row>
    <row r="128" spans="1:7" s="109" customFormat="1" ht="17.100000000000001" customHeight="1">
      <c r="A128" s="114"/>
      <c r="B128" s="22" t="s">
        <v>176</v>
      </c>
      <c r="C128" s="25" t="s">
        <v>122</v>
      </c>
      <c r="D128" s="123">
        <v>2</v>
      </c>
      <c r="E128" s="113"/>
      <c r="F128" s="107"/>
      <c r="G128" s="110">
        <f>D128*E128</f>
        <v>0</v>
      </c>
    </row>
    <row r="129" spans="1:7" s="109" customFormat="1" ht="17.100000000000001" customHeight="1">
      <c r="A129" s="114" t="s">
        <v>177</v>
      </c>
      <c r="B129" s="130" t="s">
        <v>178</v>
      </c>
      <c r="C129" s="25"/>
      <c r="D129" s="124"/>
      <c r="E129" s="116"/>
      <c r="F129" s="107"/>
      <c r="G129" s="125"/>
    </row>
    <row r="130" spans="1:7" s="109" customFormat="1" ht="17.100000000000001" customHeight="1">
      <c r="A130" s="115"/>
      <c r="B130" s="29" t="s">
        <v>171</v>
      </c>
      <c r="C130" s="25" t="s">
        <v>122</v>
      </c>
      <c r="D130" s="123">
        <v>2</v>
      </c>
      <c r="E130" s="113"/>
      <c r="F130" s="107"/>
      <c r="G130" s="110">
        <f>D130*E130</f>
        <v>0</v>
      </c>
    </row>
    <row r="131" spans="1:7" s="109" customFormat="1" ht="17.100000000000001" customHeight="1">
      <c r="A131" s="114" t="s">
        <v>179</v>
      </c>
      <c r="B131" s="130" t="s">
        <v>180</v>
      </c>
      <c r="C131" s="25"/>
      <c r="D131" s="123"/>
      <c r="E131" s="116"/>
      <c r="F131" s="107"/>
      <c r="G131" s="104"/>
    </row>
    <row r="132" spans="1:7" s="109" customFormat="1" ht="17.100000000000001" customHeight="1">
      <c r="A132" s="108"/>
      <c r="B132" s="22" t="s">
        <v>181</v>
      </c>
      <c r="C132" s="25" t="s">
        <v>122</v>
      </c>
      <c r="D132" s="123">
        <v>2</v>
      </c>
      <c r="E132" s="113"/>
      <c r="F132" s="107"/>
      <c r="G132" s="110">
        <f>D132*E132</f>
        <v>0</v>
      </c>
    </row>
    <row r="133" spans="1:7" s="109" customFormat="1" ht="17.25" customHeight="1">
      <c r="A133" s="114" t="s">
        <v>182</v>
      </c>
      <c r="B133" s="130" t="s">
        <v>183</v>
      </c>
      <c r="C133" s="25" t="s">
        <v>61</v>
      </c>
      <c r="D133" s="123">
        <v>2</v>
      </c>
      <c r="E133" s="113"/>
      <c r="F133" s="107"/>
      <c r="G133" s="110">
        <f>D133*E133</f>
        <v>0</v>
      </c>
    </row>
    <row r="134" spans="1:7" s="29" customFormat="1" ht="17.25" customHeight="1">
      <c r="A134" s="115"/>
      <c r="B134" s="23" t="str">
        <f>A122</f>
        <v xml:space="preserve"> 3.5</v>
      </c>
      <c r="C134" s="25"/>
      <c r="D134" s="24" t="s">
        <v>33</v>
      </c>
      <c r="E134" s="81"/>
      <c r="F134" s="27"/>
      <c r="G134" s="28">
        <f>SUM(G124:G133)</f>
        <v>0</v>
      </c>
    </row>
    <row r="135" spans="1:7" s="29" customFormat="1" ht="17.100000000000001" customHeight="1">
      <c r="A135" s="114"/>
      <c r="B135" s="22"/>
      <c r="C135" s="25"/>
      <c r="D135" s="123"/>
      <c r="E135" s="81"/>
      <c r="F135" s="107"/>
      <c r="G135" s="111"/>
    </row>
    <row r="136" spans="1:7" s="29" customFormat="1" ht="17.25" customHeight="1">
      <c r="A136" s="87" t="s">
        <v>184</v>
      </c>
      <c r="B136" s="73" t="s">
        <v>185</v>
      </c>
      <c r="C136" s="74"/>
      <c r="D136" s="31"/>
      <c r="E136" s="19"/>
      <c r="F136" s="20"/>
      <c r="G136" s="21"/>
    </row>
    <row r="137" spans="1:7" s="29" customFormat="1" ht="17.25" customHeight="1">
      <c r="A137" s="114" t="s">
        <v>186</v>
      </c>
      <c r="B137" s="73" t="s">
        <v>187</v>
      </c>
      <c r="C137" s="74"/>
      <c r="D137" s="31"/>
      <c r="E137" s="19"/>
      <c r="F137" s="20"/>
      <c r="G137" s="21"/>
    </row>
    <row r="138" spans="1:7" s="29" customFormat="1" ht="17.25" customHeight="1">
      <c r="A138" s="117" t="s">
        <v>188</v>
      </c>
      <c r="B138" s="54" t="s">
        <v>189</v>
      </c>
      <c r="C138" s="52"/>
      <c r="D138" s="95"/>
      <c r="E138" s="19"/>
      <c r="F138" s="53"/>
      <c r="G138" s="21"/>
    </row>
    <row r="139" spans="1:7" s="29" customFormat="1" ht="17.25" customHeight="1">
      <c r="A139" s="117"/>
      <c r="B139" s="29" t="s">
        <v>190</v>
      </c>
      <c r="C139" s="131" t="s">
        <v>57</v>
      </c>
      <c r="D139" s="127">
        <v>110</v>
      </c>
      <c r="E139" s="93"/>
      <c r="F139" s="107"/>
      <c r="G139" s="110">
        <f>D139*E139</f>
        <v>0</v>
      </c>
    </row>
    <row r="140" spans="1:7" s="29" customFormat="1" ht="17.25" customHeight="1">
      <c r="A140" s="117"/>
      <c r="B140" s="29" t="s">
        <v>191</v>
      </c>
      <c r="C140" s="131" t="s">
        <v>57</v>
      </c>
      <c r="D140" s="127">
        <v>38</v>
      </c>
      <c r="E140" s="93"/>
      <c r="F140" s="107"/>
      <c r="G140" s="110">
        <f>D140*E140</f>
        <v>0</v>
      </c>
    </row>
    <row r="141" spans="1:7" s="29" customFormat="1" ht="17.25" customHeight="1">
      <c r="A141" s="117"/>
      <c r="B141" s="29" t="s">
        <v>192</v>
      </c>
      <c r="C141" s="131" t="s">
        <v>57</v>
      </c>
      <c r="D141" s="127">
        <v>210</v>
      </c>
      <c r="E141" s="93"/>
      <c r="F141" s="107"/>
      <c r="G141" s="110">
        <f>D141*E141</f>
        <v>0</v>
      </c>
    </row>
    <row r="142" spans="1:7" s="29" customFormat="1" ht="17.25" customHeight="1">
      <c r="A142" s="117"/>
      <c r="B142" s="73" t="s">
        <v>193</v>
      </c>
      <c r="C142" s="129"/>
      <c r="D142" s="128"/>
      <c r="E142" s="104"/>
      <c r="F142" s="118"/>
      <c r="G142" s="119"/>
    </row>
    <row r="143" spans="1:7" s="29" customFormat="1" ht="17.25" customHeight="1">
      <c r="A143" s="117"/>
      <c r="B143" s="29" t="s">
        <v>194</v>
      </c>
      <c r="C143" s="81" t="s">
        <v>57</v>
      </c>
      <c r="D143" s="127">
        <v>9640</v>
      </c>
      <c r="E143" s="93"/>
      <c r="F143" s="107"/>
      <c r="G143" s="110">
        <f>D143*E143</f>
        <v>0</v>
      </c>
    </row>
    <row r="144" spans="1:7" s="29" customFormat="1" ht="17.25" customHeight="1">
      <c r="A144" s="117" t="s">
        <v>195</v>
      </c>
      <c r="B144" s="73" t="s">
        <v>196</v>
      </c>
      <c r="C144" s="129"/>
      <c r="D144" s="128"/>
      <c r="E144" s="104"/>
      <c r="F144" s="118"/>
      <c r="G144" s="119"/>
    </row>
    <row r="145" spans="1:7" s="29" customFormat="1" ht="17.25" customHeight="1">
      <c r="A145" s="117"/>
      <c r="B145" s="29" t="s">
        <v>197</v>
      </c>
      <c r="C145" s="81" t="s">
        <v>198</v>
      </c>
      <c r="D145" s="127">
        <v>2</v>
      </c>
      <c r="E145" s="93"/>
      <c r="F145" s="107"/>
      <c r="G145" s="110">
        <f>D145*E145</f>
        <v>0</v>
      </c>
    </row>
    <row r="146" spans="1:7" s="29" customFormat="1" ht="17.25" customHeight="1">
      <c r="A146" s="117"/>
      <c r="B146" s="29" t="s">
        <v>199</v>
      </c>
      <c r="C146" s="81" t="s">
        <v>198</v>
      </c>
      <c r="D146" s="127">
        <v>2</v>
      </c>
      <c r="E146" s="93"/>
      <c r="F146" s="107"/>
      <c r="G146" s="110">
        <f>D146*E146</f>
        <v>0</v>
      </c>
    </row>
    <row r="147" spans="1:7" s="29" customFormat="1" ht="17.25" customHeight="1">
      <c r="A147" s="117" t="s">
        <v>200</v>
      </c>
      <c r="B147" s="73" t="s">
        <v>201</v>
      </c>
      <c r="C147" s="81" t="s">
        <v>61</v>
      </c>
      <c r="D147" s="127">
        <v>2240</v>
      </c>
      <c r="E147" s="93"/>
      <c r="F147" s="107"/>
      <c r="G147" s="110">
        <f>D147*E147</f>
        <v>0</v>
      </c>
    </row>
    <row r="148" spans="1:7" s="29" customFormat="1" ht="17.25" customHeight="1">
      <c r="A148" s="117" t="s">
        <v>202</v>
      </c>
      <c r="B148" s="73" t="s">
        <v>203</v>
      </c>
      <c r="C148" s="129"/>
      <c r="D148" s="128"/>
      <c r="E148" s="104"/>
      <c r="F148" s="118"/>
      <c r="G148" s="119"/>
    </row>
    <row r="149" spans="1:7" s="29" customFormat="1" ht="17.25" customHeight="1">
      <c r="A149" s="117"/>
      <c r="B149" s="29" t="s">
        <v>204</v>
      </c>
      <c r="C149" s="129" t="s">
        <v>122</v>
      </c>
      <c r="D149" s="128">
        <v>1</v>
      </c>
      <c r="E149" s="93"/>
      <c r="F149" s="107"/>
      <c r="G149" s="110">
        <f>D149*E149</f>
        <v>0</v>
      </c>
    </row>
    <row r="150" spans="1:7" s="29" customFormat="1" ht="17.25" customHeight="1">
      <c r="A150" s="117"/>
      <c r="B150" s="29" t="s">
        <v>205</v>
      </c>
      <c r="C150" s="129" t="s">
        <v>122</v>
      </c>
      <c r="D150" s="128">
        <v>1</v>
      </c>
      <c r="E150" s="93"/>
      <c r="F150" s="107"/>
      <c r="G150" s="110">
        <f t="shared" ref="G150:G169" si="3">D150*E150</f>
        <v>0</v>
      </c>
    </row>
    <row r="151" spans="1:7" s="29" customFormat="1" ht="17.25" customHeight="1">
      <c r="A151" s="117"/>
      <c r="B151" s="29" t="s">
        <v>206</v>
      </c>
      <c r="C151" s="131" t="s">
        <v>122</v>
      </c>
      <c r="D151" s="127">
        <v>13</v>
      </c>
      <c r="E151" s="93"/>
      <c r="F151" s="107"/>
      <c r="G151" s="110">
        <f t="shared" si="3"/>
        <v>0</v>
      </c>
    </row>
    <row r="152" spans="1:7" s="29" customFormat="1" ht="17.25" customHeight="1">
      <c r="A152" s="117"/>
      <c r="B152" s="29" t="s">
        <v>207</v>
      </c>
      <c r="C152" s="131" t="s">
        <v>122</v>
      </c>
      <c r="D152" s="127">
        <v>5</v>
      </c>
      <c r="E152" s="93"/>
      <c r="F152" s="107"/>
      <c r="G152" s="110">
        <f t="shared" si="3"/>
        <v>0</v>
      </c>
    </row>
    <row r="153" spans="1:7" s="29" customFormat="1" ht="17.25" customHeight="1">
      <c r="A153" s="117"/>
      <c r="B153" s="29" t="s">
        <v>208</v>
      </c>
      <c r="C153" s="131" t="s">
        <v>122</v>
      </c>
      <c r="D153" s="127">
        <v>2</v>
      </c>
      <c r="E153" s="93"/>
      <c r="F153" s="107"/>
      <c r="G153" s="110">
        <f>D153*E153</f>
        <v>0</v>
      </c>
    </row>
    <row r="154" spans="1:7" s="29" customFormat="1" ht="17.25" customHeight="1">
      <c r="A154" s="117"/>
      <c r="B154" s="29" t="s">
        <v>209</v>
      </c>
      <c r="C154" s="131" t="s">
        <v>122</v>
      </c>
      <c r="D154" s="127">
        <v>2</v>
      </c>
      <c r="E154" s="93"/>
      <c r="F154" s="107"/>
      <c r="G154" s="110">
        <f t="shared" si="3"/>
        <v>0</v>
      </c>
    </row>
    <row r="155" spans="1:7" s="29" customFormat="1" ht="17.25" customHeight="1">
      <c r="A155" s="117"/>
      <c r="B155" s="29" t="s">
        <v>210</v>
      </c>
      <c r="C155" s="131" t="s">
        <v>122</v>
      </c>
      <c r="D155" s="127">
        <v>1</v>
      </c>
      <c r="E155" s="93"/>
      <c r="F155" s="107"/>
      <c r="G155" s="110">
        <f t="shared" si="3"/>
        <v>0</v>
      </c>
    </row>
    <row r="156" spans="1:7" s="29" customFormat="1" ht="17.25" customHeight="1">
      <c r="A156" s="117"/>
      <c r="B156" s="29" t="s">
        <v>211</v>
      </c>
      <c r="C156" s="131" t="s">
        <v>122</v>
      </c>
      <c r="D156" s="127">
        <v>4</v>
      </c>
      <c r="E156" s="93"/>
      <c r="F156" s="107"/>
      <c r="G156" s="110">
        <f t="shared" si="3"/>
        <v>0</v>
      </c>
    </row>
    <row r="157" spans="1:7" s="29" customFormat="1" ht="17.25" customHeight="1">
      <c r="A157" s="117"/>
      <c r="B157" s="29" t="s">
        <v>212</v>
      </c>
      <c r="C157" s="131" t="s">
        <v>122</v>
      </c>
      <c r="D157" s="127">
        <v>1</v>
      </c>
      <c r="E157" s="93"/>
      <c r="F157" s="107"/>
      <c r="G157" s="110">
        <f t="shared" si="3"/>
        <v>0</v>
      </c>
    </row>
    <row r="158" spans="1:7" s="29" customFormat="1" ht="17.25" customHeight="1">
      <c r="A158" s="117"/>
      <c r="B158" s="132" t="s">
        <v>213</v>
      </c>
      <c r="C158" s="131" t="s">
        <v>122</v>
      </c>
      <c r="D158" s="127">
        <v>1</v>
      </c>
      <c r="E158" s="93"/>
      <c r="F158" s="107"/>
      <c r="G158" s="110">
        <f t="shared" si="3"/>
        <v>0</v>
      </c>
    </row>
    <row r="159" spans="1:7" s="29" customFormat="1" ht="17.25" customHeight="1">
      <c r="A159" s="117"/>
      <c r="B159" s="29" t="s">
        <v>214</v>
      </c>
      <c r="C159" s="131" t="s">
        <v>122</v>
      </c>
      <c r="D159" s="127">
        <v>1</v>
      </c>
      <c r="E159" s="93"/>
      <c r="F159" s="107"/>
      <c r="G159" s="110">
        <f t="shared" si="3"/>
        <v>0</v>
      </c>
    </row>
    <row r="160" spans="1:7" s="29" customFormat="1" ht="17.25" customHeight="1">
      <c r="A160" s="117"/>
      <c r="B160" s="132" t="s">
        <v>215</v>
      </c>
      <c r="C160" s="129" t="s">
        <v>122</v>
      </c>
      <c r="D160" s="128">
        <v>1</v>
      </c>
      <c r="E160" s="93"/>
      <c r="F160" s="107"/>
      <c r="G160" s="110">
        <f t="shared" si="3"/>
        <v>0</v>
      </c>
    </row>
    <row r="161" spans="1:7" s="29" customFormat="1" ht="17.25" customHeight="1">
      <c r="A161" s="117"/>
      <c r="B161" s="29" t="s">
        <v>216</v>
      </c>
      <c r="C161" s="129" t="s">
        <v>122</v>
      </c>
      <c r="D161" s="128">
        <v>1</v>
      </c>
      <c r="E161" s="93"/>
      <c r="F161" s="107"/>
      <c r="G161" s="110">
        <f t="shared" si="3"/>
        <v>0</v>
      </c>
    </row>
    <row r="162" spans="1:7" s="29" customFormat="1" ht="17.25" customHeight="1">
      <c r="A162" s="117"/>
      <c r="B162" s="29" t="s">
        <v>217</v>
      </c>
      <c r="C162" s="129" t="s">
        <v>122</v>
      </c>
      <c r="D162" s="128">
        <v>1</v>
      </c>
      <c r="E162" s="93"/>
      <c r="F162" s="107"/>
      <c r="G162" s="110">
        <f t="shared" si="3"/>
        <v>0</v>
      </c>
    </row>
    <row r="163" spans="1:7" s="29" customFormat="1" ht="17.25" customHeight="1">
      <c r="A163" s="117"/>
      <c r="B163" s="29" t="s">
        <v>218</v>
      </c>
      <c r="C163" s="129" t="s">
        <v>122</v>
      </c>
      <c r="D163" s="128">
        <v>5</v>
      </c>
      <c r="E163" s="93"/>
      <c r="F163" s="107"/>
      <c r="G163" s="110">
        <f t="shared" si="3"/>
        <v>0</v>
      </c>
    </row>
    <row r="164" spans="1:7" s="29" customFormat="1" ht="17.25" customHeight="1">
      <c r="A164" s="117"/>
      <c r="B164" s="29" t="s">
        <v>219</v>
      </c>
      <c r="C164" s="129" t="s">
        <v>122</v>
      </c>
      <c r="D164" s="128">
        <v>5</v>
      </c>
      <c r="E164" s="93"/>
      <c r="F164" s="107"/>
      <c r="G164" s="110">
        <f t="shared" si="3"/>
        <v>0</v>
      </c>
    </row>
    <row r="165" spans="1:7" s="29" customFormat="1" ht="17.25" customHeight="1">
      <c r="A165" s="117"/>
      <c r="B165" s="29" t="s">
        <v>220</v>
      </c>
      <c r="C165" s="129" t="s">
        <v>122</v>
      </c>
      <c r="D165" s="128">
        <v>1</v>
      </c>
      <c r="E165" s="93"/>
      <c r="F165" s="107"/>
      <c r="G165" s="110">
        <f>D165*E165</f>
        <v>0</v>
      </c>
    </row>
    <row r="166" spans="1:7" s="29" customFormat="1" ht="17.25" customHeight="1">
      <c r="A166" s="117"/>
      <c r="B166" s="29" t="s">
        <v>221</v>
      </c>
      <c r="C166" s="129" t="s">
        <v>122</v>
      </c>
      <c r="D166" s="128">
        <v>2</v>
      </c>
      <c r="E166" s="93"/>
      <c r="F166" s="107"/>
      <c r="G166" s="110">
        <f t="shared" si="3"/>
        <v>0</v>
      </c>
    </row>
    <row r="167" spans="1:7" s="29" customFormat="1" ht="48.75" customHeight="1">
      <c r="A167" s="117"/>
      <c r="B167" s="132" t="s">
        <v>222</v>
      </c>
      <c r="C167" s="129" t="s">
        <v>122</v>
      </c>
      <c r="D167" s="128">
        <v>2</v>
      </c>
      <c r="E167" s="93"/>
      <c r="F167" s="107"/>
      <c r="G167" s="110">
        <f t="shared" si="3"/>
        <v>0</v>
      </c>
    </row>
    <row r="168" spans="1:7" s="29" customFormat="1" ht="48.75" customHeight="1">
      <c r="A168" s="117"/>
      <c r="B168" s="132" t="s">
        <v>223</v>
      </c>
      <c r="C168" s="129" t="s">
        <v>122</v>
      </c>
      <c r="D168" s="128">
        <v>2</v>
      </c>
      <c r="E168" s="93"/>
      <c r="F168" s="107"/>
      <c r="G168" s="110">
        <f>D168*E168</f>
        <v>0</v>
      </c>
    </row>
    <row r="169" spans="1:7" s="29" customFormat="1" ht="17.25" customHeight="1">
      <c r="A169" s="117"/>
      <c r="B169" s="29" t="s">
        <v>224</v>
      </c>
      <c r="C169" s="131" t="s">
        <v>225</v>
      </c>
      <c r="D169" s="127">
        <v>1300</v>
      </c>
      <c r="E169" s="93"/>
      <c r="F169" s="107"/>
      <c r="G169" s="110">
        <f t="shared" si="3"/>
        <v>0</v>
      </c>
    </row>
    <row r="170" spans="1:7" s="29" customFormat="1" ht="17.25" customHeight="1">
      <c r="A170" s="117" t="s">
        <v>226</v>
      </c>
      <c r="B170" s="73" t="s">
        <v>227</v>
      </c>
      <c r="C170" s="129"/>
      <c r="D170" s="128"/>
      <c r="E170" s="104"/>
      <c r="F170" s="120"/>
      <c r="G170" s="92"/>
    </row>
    <row r="171" spans="1:7" s="29" customFormat="1" ht="17.25" customHeight="1">
      <c r="A171" s="117"/>
      <c r="B171" s="29" t="s">
        <v>228</v>
      </c>
      <c r="C171" s="131" t="s">
        <v>26</v>
      </c>
      <c r="D171" s="127">
        <v>1</v>
      </c>
      <c r="E171" s="93"/>
      <c r="F171" s="107"/>
      <c r="G171" s="110">
        <f>D171*E171</f>
        <v>0</v>
      </c>
    </row>
    <row r="172" spans="1:7" s="29" customFormat="1" ht="17.25" customHeight="1">
      <c r="A172" s="117" t="s">
        <v>229</v>
      </c>
      <c r="B172" s="73" t="s">
        <v>30</v>
      </c>
      <c r="C172" s="129"/>
      <c r="D172" s="128"/>
      <c r="E172" s="104"/>
      <c r="F172" s="120"/>
      <c r="G172" s="92"/>
    </row>
    <row r="173" spans="1:7" s="29" customFormat="1" ht="30" customHeight="1">
      <c r="A173" s="133"/>
      <c r="B173" s="132" t="s">
        <v>230</v>
      </c>
      <c r="C173" s="131" t="s">
        <v>26</v>
      </c>
      <c r="D173" s="127">
        <v>1</v>
      </c>
      <c r="E173" s="93"/>
      <c r="F173" s="107"/>
      <c r="G173" s="110">
        <f>D173*E173</f>
        <v>0</v>
      </c>
    </row>
    <row r="174" spans="1:7" s="109" customFormat="1" ht="17.25" customHeight="1">
      <c r="A174" s="133" t="s">
        <v>231</v>
      </c>
      <c r="B174" s="73" t="s">
        <v>232</v>
      </c>
      <c r="C174" s="129"/>
      <c r="D174" s="128"/>
      <c r="E174" s="104"/>
      <c r="F174" s="120"/>
      <c r="G174" s="92"/>
    </row>
    <row r="175" spans="1:7" s="109" customFormat="1" ht="17.25" customHeight="1">
      <c r="A175" s="117" t="s">
        <v>233</v>
      </c>
      <c r="B175" s="29" t="s">
        <v>234</v>
      </c>
      <c r="C175" s="131" t="s">
        <v>57</v>
      </c>
      <c r="D175" s="127">
        <v>40</v>
      </c>
      <c r="E175" s="93"/>
      <c r="F175" s="107"/>
      <c r="G175" s="110">
        <f>D175*E175</f>
        <v>0</v>
      </c>
    </row>
    <row r="176" spans="1:7" s="29" customFormat="1" ht="24" customHeight="1">
      <c r="A176" s="54"/>
      <c r="B176" s="96" t="s">
        <v>235</v>
      </c>
      <c r="C176" s="25"/>
      <c r="D176" s="24" t="s">
        <v>33</v>
      </c>
      <c r="E176" s="81"/>
      <c r="F176" s="27"/>
      <c r="G176" s="28">
        <f>SUM(G139:G175)</f>
        <v>0</v>
      </c>
    </row>
    <row r="177" spans="1:7" s="92" customFormat="1" ht="19.5" customHeight="1">
      <c r="A177" s="54"/>
      <c r="B177" s="57"/>
      <c r="C177" s="91"/>
      <c r="D177" s="91"/>
      <c r="E177" s="89"/>
      <c r="F177" s="90"/>
    </row>
    <row r="178" spans="1:7" ht="19.5" customHeight="1">
      <c r="A178" s="54"/>
      <c r="B178" s="57" t="s">
        <v>236</v>
      </c>
      <c r="D178" s="52"/>
      <c r="G178" s="31">
        <f>+SUMPRODUCT(D8:D176,E8:E176)</f>
        <v>0</v>
      </c>
    </row>
    <row r="179" spans="1:7" ht="19.5" customHeight="1">
      <c r="B179" s="57"/>
      <c r="D179" s="52"/>
    </row>
    <row r="180" spans="1:7" ht="19.5" customHeight="1" thickBot="1">
      <c r="B180" s="57" t="s">
        <v>237</v>
      </c>
      <c r="D180" s="52"/>
      <c r="G180" s="66">
        <f>+Safnblað!F24</f>
        <v>0</v>
      </c>
    </row>
    <row r="181" spans="1:7" ht="19.5" customHeight="1" thickTop="1">
      <c r="B181" s="57"/>
      <c r="D181" s="52"/>
    </row>
    <row r="182" spans="1:7" ht="19.5" customHeight="1">
      <c r="E182" s="68"/>
      <c r="G182" s="53" t="str">
        <f>+IF(G180-G178=0,"þetta er rétt",G180-G178)</f>
        <v>þetta er rétt</v>
      </c>
    </row>
  </sheetData>
  <sheetProtection selectLockedCells="1"/>
  <phoneticPr fontId="0" type="noConversion"/>
  <pageMargins left="0.55118110236220474" right="0.27559055118110237" top="0.86614173228346458" bottom="0.59055118110236227" header="0.43307086614173229" footer="0.23622047244094491"/>
  <pageSetup paperSize="9" scale="77" firstPageNumber="115" fitToHeight="9" orientation="portrait" useFirstPageNumber="1" horizontalDpi="1200" verticalDpi="1200" r:id="rId1"/>
  <headerFooter alignWithMargins="0">
    <oddHeader>&amp;C&amp;"Times New Roman,Bold"Vetrarbraut - Malbikun og yfirborðsfrágangur 2025&amp;R&amp;11Tilboðsbók</oddHeader>
    <oddFooter>&amp;C&amp;P</oddFooter>
  </headerFooter>
  <rowBreaks count="4" manualBreakCount="4">
    <brk id="38" max="6" man="1"/>
    <brk id="77" max="6" man="1"/>
    <brk id="121" max="6" man="1"/>
    <brk id="16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21B7B0EC2CF4FA767E218CE2EFA8F" ma:contentTypeVersion="32" ma:contentTypeDescription="Create a new document." ma:contentTypeScope="" ma:versionID="d4daa1010494c97edd0162c765b9ccd3">
  <xsd:schema xmlns:xsd="http://www.w3.org/2001/XMLSchema" xmlns:xs="http://www.w3.org/2001/XMLSchema" xmlns:p="http://schemas.microsoft.com/office/2006/metadata/properties" xmlns:ns2="14bfd2bb-3d4a-4549-9197-f3410a8da64b" xmlns:ns3="abbeec68-b05e-4e2e-88e5-2ac3e13fe809" xmlns:ns4="af0aa304-566e-4750-b11e-22b9c06e3397" xmlns:ns5="917c8f16-5bd7-42f2-8cfd-d3d3b3319cf0" xmlns:ns6="de046f75-7faf-4672-97fa-d21ce3d8ab8c" xmlns:ns7="522dda4c-295f-470e-b607-15f99217abf6" xmlns:ns8="3d815d55-d4f1-4917-a2d6-8f3ac7defde3" targetNamespace="http://schemas.microsoft.com/office/2006/metadata/properties" ma:root="true" ma:fieldsID="bc1b6ede08fb9e45407a86e85d00a7b7" ns2:_="" ns3:_="" ns4:_="" ns5:_="" ns6:_="" ns7:_="" ns8:_="">
    <xsd:import namespace="14bfd2bb-3d4a-4549-9197-f3410a8da64b"/>
    <xsd:import namespace="abbeec68-b05e-4e2e-88e5-2ac3e13fe809"/>
    <xsd:import namespace="af0aa304-566e-4750-b11e-22b9c06e3397"/>
    <xsd:import namespace="917c8f16-5bd7-42f2-8cfd-d3d3b3319cf0"/>
    <xsd:import namespace="de046f75-7faf-4672-97fa-d21ce3d8ab8c"/>
    <xsd:import namespace="522dda4c-295f-470e-b607-15f99217abf6"/>
    <xsd:import namespace="3d815d55-d4f1-4917-a2d6-8f3ac7defde3"/>
    <xsd:element name="properties">
      <xsd:complexType>
        <xsd:sequence>
          <xsd:element name="documentManagement">
            <xsd:complexType>
              <xsd:all>
                <xsd:element ref="ns2:wpItemLocation" minOccurs="0"/>
                <xsd:element ref="ns3:wp_tag" minOccurs="0"/>
                <xsd:element ref="ns4:DocumentType" minOccurs="0"/>
                <xsd:element ref="ns5:Signature" minOccurs="0"/>
                <xsd:element ref="ns6:MediaServiceMetadata" minOccurs="0"/>
                <xsd:element ref="ns6:MediaServiceFastMetadata" minOccurs="0"/>
                <xsd:element ref="ns6:lcf76f155ced4ddcb4097134ff3c332f" minOccurs="0"/>
                <xsd:element ref="ns7:TaxCatchAll" minOccurs="0"/>
                <xsd:element ref="ns6:MediaServiceDateTaken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wpParent" minOccurs="0"/>
                <xsd:element ref="ns8:wpProjectID" minOccurs="0"/>
                <xsd:element ref="ns8:wpProjectManager" minOccurs="0"/>
                <xsd:element ref="ns6:wpProjectType" minOccurs="0"/>
                <xsd:element ref="ns6:wpFagsvid" minOccurs="0"/>
                <xsd:element ref="ns6:MediaServiceObjectDetectorVersions" minOccurs="0"/>
                <xsd:element ref="ns6:MediaLengthInSeconds" minOccurs="0"/>
                <xsd:element ref="ns6:MediaServiceSearchProperties" minOccurs="0"/>
                <xsd:element ref="ns5:speReviewer" minOccurs="0"/>
                <xsd:element ref="ns5:speStatus" minOccurs="0"/>
                <xsd:element ref="ns5:speApprovalDate" minOccurs="0"/>
                <xsd:element ref="ns5:ReviewV2" minOccurs="0"/>
                <xsd:element ref="ns5:Sig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5" nillable="true" ma:displayName="wpItemLocation" ma:default="1f2345ff52cd45ad946ce18cf444a98c;4f10c4152bc44169865cb9aea2c0b633;1342;bc333dc250284a81867ff4f66c0034ee;20249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6" nillable="true" ma:displayName="Stage tag" ma:default="Verkefnavinna" ma:internalName="wp_ta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aa304-566e-4750-b11e-22b9c06e3397" elementFormDefault="qualified">
    <xsd:import namespace="http://schemas.microsoft.com/office/2006/documentManagement/types"/>
    <xsd:import namespace="http://schemas.microsoft.com/office/infopath/2007/PartnerControls"/>
    <xsd:element name="DocumentType" ma:index="7" nillable="true" ma:displayName="Documenttype" ma:internalName="DocumentType">
      <xsd:simpleType>
        <xsd:restriction base="dms:Choice">
          <xsd:enumeration value="Technical"/>
          <xsd:enumeration value="Documentation"/>
          <xsd:enumeration value="Variou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c8f16-5bd7-42f2-8cfd-d3d3b3319cf0" elementFormDefault="qualified">
    <xsd:import namespace="http://schemas.microsoft.com/office/2006/documentManagement/types"/>
    <xsd:import namespace="http://schemas.microsoft.com/office/infopath/2007/PartnerControls"/>
    <xsd:element name="Signature" ma:index="8" nillable="true" ma:displayName="Signature" ma:internalName="Signature" ma:readOnly="false">
      <xsd:simpleType>
        <xsd:restriction base="dms:Text">
          <xsd:maxLength value="255"/>
        </xsd:restriction>
      </xsd:simpleType>
    </xsd:element>
    <xsd:element name="speReviewer" ma:index="30" nillable="true" ma:displayName="Reviewer" ma:list="UserInfo" ma:SharePointGroup="0" ma:internalName="speReview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peStatus" ma:index="31" nillable="true" ma:displayName="Review status" ma:internalName="speStatus">
      <xsd:simpleType>
        <xsd:restriction base="dms:Text">
          <xsd:maxLength value="255"/>
        </xsd:restriction>
      </xsd:simpleType>
    </xsd:element>
    <xsd:element name="speApprovalDate" ma:index="32" nillable="true" ma:displayName="Review approval date" ma:format="DateOnly" ma:internalName="speApprovalDate">
      <xsd:simpleType>
        <xsd:restriction base="dms:DateTime"/>
      </xsd:simpleType>
    </xsd:element>
    <xsd:element name="ReviewV2" ma:index="33" nillable="true" ma:displayName="Review V2" ma:internalName="ReviewV2">
      <xsd:simpleType>
        <xsd:restriction base="dms:Text">
          <xsd:maxLength value="255"/>
        </xsd:restriction>
      </xsd:simpleType>
    </xsd:element>
    <xsd:element name="Sign" ma:index="34" nillable="true" ma:displayName="Sign" ma:format="Dropdown" ma:internalName="Sig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46f75-7faf-4672-97fa-d21ce3d8a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edf6cd-2fb1-4067-a51f-1084b44d13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wpParent" ma:index="22" nillable="true" ma:displayName="Customer" ma:default="Garðabær" ma:internalName="wpParent" ma:readOnly="false">
      <xsd:simpleType>
        <xsd:restriction base="dms:Text"/>
      </xsd:simpleType>
    </xsd:element>
    <xsd:element name="wpProjectType" ma:index="25" nillable="true" ma:displayName="Project Category" ma:default="D" ma:internalName="wpProjectType" ma:readOnly="false">
      <xsd:simpleType>
        <xsd:restriction base="dms:Text"/>
      </xsd:simpleType>
    </xsd:element>
    <xsd:element name="wpFagsvid" ma:index="26" nillable="true" ma:displayName="Service Divison" ma:default="420 Vegir og mælingar" ma:internalName="wpFagsvid" ma:readOnly="fals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da4c-295f-470e-b607-15f99217ab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5781d56-0462-4720-b2b7-9a0a56914fc6}" ma:internalName="TaxCatchAll" ma:showField="CatchAllData" ma:web="522dda4c-295f-470e-b607-15f99217a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ProjectID" ma:index="23" nillable="true" ma:displayName="Project ID" ma:default="105374" ma:indexed="true" ma:internalName="wpProjectID" ma:readOnly="false">
      <xsd:simpleType>
        <xsd:restriction base="dms:Text"/>
      </xsd:simpleType>
    </xsd:element>
    <xsd:element name="wpProjectManager" ma:index="24" nillable="true" ma:displayName="Project Manager" ma:default="" ma:indexed="true" ma:SharePointGroup="0" ma:internalName="wpProject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70A2FD-4449-4C1D-904B-E5B20B504291}"/>
</file>

<file path=customXml/itemProps2.xml><?xml version="1.0" encoding="utf-8"?>
<ds:datastoreItem xmlns:ds="http://schemas.openxmlformats.org/officeDocument/2006/customXml" ds:itemID="{4838207C-119A-425A-B7C8-9E1F6C768AF6}"/>
</file>

<file path=customXml/itemProps3.xml><?xml version="1.0" encoding="utf-8"?>
<ds:datastoreItem xmlns:ds="http://schemas.openxmlformats.org/officeDocument/2006/customXml" ds:itemID="{482D94EF-9697-4BA7-BE70-43FF27AEF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Línuhönnun hf.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Guðmundur Guðnason</dc:creator>
  <cp:keywords/>
  <dc:description/>
  <cp:lastModifiedBy>X</cp:lastModifiedBy>
  <cp:revision/>
  <dcterms:created xsi:type="dcterms:W3CDTF">1998-06-09T08:46:39Z</dcterms:created>
  <dcterms:modified xsi:type="dcterms:W3CDTF">2026-02-18T12:08:32Z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wpProjectManager">
    <vt:lpwstr>Guðmundur Guðnason</vt:lpwstr>
  </property>
  <property fmtid="{D5CDD505-2E9C-101B-9397-08002B2CF9AE}" pid="3" name="wpProjectManager">
    <vt:lpwstr>30</vt:lpwstr>
  </property>
  <property fmtid="{D5CDD505-2E9C-101B-9397-08002B2CF9AE}" pid="4" name="speStatus">
    <vt:lpwstr/>
  </property>
  <property fmtid="{D5CDD505-2E9C-101B-9397-08002B2CF9AE}" pid="5" name="speApprovalDate">
    <vt:lpwstr/>
  </property>
  <property fmtid="{D5CDD505-2E9C-101B-9397-08002B2CF9AE}" pid="6" name="Signature">
    <vt:lpwstr/>
  </property>
  <property fmtid="{D5CDD505-2E9C-101B-9397-08002B2CF9AE}" pid="7" name="wpFagsvid">
    <vt:lpwstr>420 Vegir og mælingar</vt:lpwstr>
  </property>
  <property fmtid="{D5CDD505-2E9C-101B-9397-08002B2CF9AE}" pid="8" name="ReviewV2">
    <vt:lpwstr/>
  </property>
  <property fmtid="{D5CDD505-2E9C-101B-9397-08002B2CF9AE}" pid="9" name="wpProjectType">
    <vt:lpwstr>D</vt:lpwstr>
  </property>
  <property fmtid="{D5CDD505-2E9C-101B-9397-08002B2CF9AE}" pid="10" name="DocumentType">
    <vt:lpwstr/>
  </property>
  <property fmtid="{D5CDD505-2E9C-101B-9397-08002B2CF9AE}" pid="11" name="TaxCatchAll">
    <vt:lpwstr/>
  </property>
  <property fmtid="{D5CDD505-2E9C-101B-9397-08002B2CF9AE}" pid="12" name="speReviewer">
    <vt:lpwstr/>
  </property>
  <property fmtid="{D5CDD505-2E9C-101B-9397-08002B2CF9AE}" pid="13" name="Sign">
    <vt:lpwstr/>
  </property>
  <property fmtid="{D5CDD505-2E9C-101B-9397-08002B2CF9AE}" pid="14" name="wpParent">
    <vt:lpwstr>Garðabær</vt:lpwstr>
  </property>
  <property fmtid="{D5CDD505-2E9C-101B-9397-08002B2CF9AE}" pid="15" name="wpProjectID">
    <vt:lpwstr>105374</vt:lpwstr>
  </property>
  <property fmtid="{D5CDD505-2E9C-101B-9397-08002B2CF9AE}" pid="16" name="lcf76f155ced4ddcb4097134ff3c332f">
    <vt:lpwstr/>
  </property>
</Properties>
</file>