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-verk\1300-gard\C\25026-Stofnstigur v Vifilsstadi\texti\magntaka-kostn\"/>
    </mc:Choice>
  </mc:AlternateContent>
  <xr:revisionPtr revIDLastSave="0" documentId="13_ncr:1_{9B5A74D3-B6FA-47B9-B74E-6180182343A7}" xr6:coauthVersionLast="47" xr6:coauthVersionMax="47" xr10:uidLastSave="{00000000-0000-0000-0000-000000000000}"/>
  <bookViews>
    <workbookView xWindow="5595" yWindow="1260" windowWidth="15330" windowHeight="18690" tabRatio="762" activeTab="1" xr2:uid="{00000000-000D-0000-FFFF-FFFF00000000}"/>
  </bookViews>
  <sheets>
    <sheet name="Tilboðsblað" sheetId="3" r:id="rId1"/>
    <sheet name="magntoluskra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6" l="1"/>
  <c r="F47" i="6" s="1"/>
  <c r="D19" i="3" s="1"/>
  <c r="F14" i="6" l="1"/>
  <c r="F40" i="6"/>
  <c r="F39" i="6"/>
  <c r="F50" i="6"/>
  <c r="F51" i="6" s="1"/>
  <c r="F38" i="6"/>
  <c r="F41" i="6"/>
  <c r="F13" i="6"/>
  <c r="B5" i="3"/>
  <c r="F9" i="6"/>
  <c r="F8" i="6"/>
  <c r="F7" i="6"/>
  <c r="D20" i="3" l="1"/>
  <c r="F42" i="6"/>
  <c r="D18" i="3" s="1"/>
  <c r="F10" i="6"/>
  <c r="D14" i="3" s="1"/>
  <c r="F16" i="6"/>
  <c r="F15" i="6"/>
  <c r="F18" i="6" s="1"/>
  <c r="F17" i="6"/>
  <c r="F59" i="6" l="1"/>
  <c r="F58" i="6"/>
  <c r="F57" i="6"/>
  <c r="F56" i="6"/>
  <c r="F55" i="6"/>
  <c r="F54" i="6"/>
  <c r="D15" i="3" l="1"/>
  <c r="F60" i="6"/>
  <c r="D21" i="3" s="1"/>
  <c r="F34" i="6"/>
  <c r="F32" i="6"/>
  <c r="F30" i="6"/>
  <c r="F24" i="6"/>
  <c r="F22" i="6"/>
  <c r="F25" i="6"/>
  <c r="F26" i="6" l="1"/>
  <c r="F35" i="6"/>
  <c r="D17" i="3" s="1"/>
  <c r="D16" i="3" l="1"/>
  <c r="D26" i="3" s="1"/>
  <c r="F6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Sláið inn heiti verks</t>
        </r>
      </text>
    </comment>
    <comment ref="A4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Sláið inn útboðsnúmer</t>
        </r>
      </text>
    </comment>
  </commentList>
</comments>
</file>

<file path=xl/sharedStrings.xml><?xml version="1.0" encoding="utf-8"?>
<sst xmlns="http://schemas.openxmlformats.org/spreadsheetml/2006/main" count="144" uniqueCount="116">
  <si>
    <t>NR.</t>
  </si>
  <si>
    <t xml:space="preserve">  HEITI VERKÞÁTTAR</t>
  </si>
  <si>
    <t>MAGN</t>
  </si>
  <si>
    <t>EINING</t>
  </si>
  <si>
    <t>EININGARVERÐ</t>
  </si>
  <si>
    <t>HEILDARVERÐ</t>
  </si>
  <si>
    <t>Jarðvinna</t>
  </si>
  <si>
    <t>stk</t>
  </si>
  <si>
    <t>m³</t>
  </si>
  <si>
    <t>Aukaverk</t>
  </si>
  <si>
    <t>Verkamenn</t>
  </si>
  <si>
    <t>tímar</t>
  </si>
  <si>
    <t>Verkstjóri</t>
  </si>
  <si>
    <t>m</t>
  </si>
  <si>
    <t>Heildartilboðsfjárhæð er með virðisaukaskatti.</t>
  </si>
  <si>
    <t>TILBOÐIÐ SUNDURLIÐAST ÞANNIG:</t>
  </si>
  <si>
    <t>FJÁRHÆÐ</t>
  </si>
  <si>
    <t>HEILDARTILBOÐSFJÁRHÆÐ MEÐ VSK:</t>
  </si>
  <si>
    <t xml:space="preserve">Ljósastaurar </t>
  </si>
  <si>
    <t>Vinnuvél / smágrafa - undir 4 tonn, með stjórnanda</t>
  </si>
  <si>
    <t>Vörubíll, með ökumanni</t>
  </si>
  <si>
    <t>Grafa - 4 - 23 tonn, með stjórnanda</t>
  </si>
  <si>
    <t>Grafa - yfir 23 tonn, með stjórnanda</t>
  </si>
  <si>
    <t>x</t>
  </si>
  <si>
    <t>Strengrör</t>
  </si>
  <si>
    <t>Ljósastrengir</t>
  </si>
  <si>
    <t>Aðflutt fylling</t>
  </si>
  <si>
    <t>Vaxtarlag á grassvæðum</t>
  </si>
  <si>
    <t>Tilflutningur á jarðvegi innan svæðis</t>
  </si>
  <si>
    <t>Lagnir í jörð</t>
  </si>
  <si>
    <t>Holræsalagnir</t>
  </si>
  <si>
    <t>Gröftur og endurfylling lagnaskurða:</t>
  </si>
  <si>
    <t xml:space="preserve"> - Steinpípur 150mm</t>
  </si>
  <si>
    <t xml:space="preserve"> - Ljósastaurar 5m ( upp úr jörðu )</t>
  </si>
  <si>
    <t xml:space="preserve"> - Niðurfallspottar 400 mm, með kúlurist</t>
  </si>
  <si>
    <t>JARÐVINNA</t>
  </si>
  <si>
    <t>LAGNIR Í JÖRÐ</t>
  </si>
  <si>
    <t>AUKAVERK</t>
  </si>
  <si>
    <t>1</t>
  </si>
  <si>
    <t xml:space="preserve">FRÁGANGUR GÖNGUSTÍGA </t>
  </si>
  <si>
    <t>1.1</t>
  </si>
  <si>
    <t>Aðstaða og undirbúningur framkvæmda</t>
  </si>
  <si>
    <t>1.1.1</t>
  </si>
  <si>
    <t>Aðstaða</t>
  </si>
  <si>
    <t>heild</t>
  </si>
  <si>
    <t>1.1.2</t>
  </si>
  <si>
    <t>Öryggisráðstafanir og vinnustaðamerkingar</t>
  </si>
  <si>
    <t>1.1.3</t>
  </si>
  <si>
    <t>Frágangur í verklok</t>
  </si>
  <si>
    <t>Heild</t>
  </si>
  <si>
    <t>Kafli 1.1 Aðstaða og undirbúningur framkvæmda samtals:</t>
  </si>
  <si>
    <t>1.2</t>
  </si>
  <si>
    <t>1.2.1</t>
  </si>
  <si>
    <t>1.2.2</t>
  </si>
  <si>
    <t>1.2.3</t>
  </si>
  <si>
    <t>1.3.</t>
  </si>
  <si>
    <t>1.3.1</t>
  </si>
  <si>
    <t>1.3.2</t>
  </si>
  <si>
    <t>Kafli 1.2 Jarðvinna samtals:</t>
  </si>
  <si>
    <t>Kafli 1.3 Lagnir í jörð samtals:</t>
  </si>
  <si>
    <t>1.4</t>
  </si>
  <si>
    <t>1.4.1</t>
  </si>
  <si>
    <t>1.4.2</t>
  </si>
  <si>
    <t>1.4.3</t>
  </si>
  <si>
    <t>1.5</t>
  </si>
  <si>
    <t>FRÁGANGUR GÖNGUSTÍGA - FÆRIST Á TILBOÐSBLAÐ:</t>
  </si>
  <si>
    <t>TILBOÐSBLAÐ</t>
  </si>
  <si>
    <t>Staður og dagsetning:</t>
  </si>
  <si>
    <t>__________________________________</t>
  </si>
  <si>
    <t>Nafn bjóðanda og kennitala:</t>
  </si>
  <si>
    <t>Heimilisfang:</t>
  </si>
  <si>
    <t>Sími:</t>
  </si>
  <si>
    <t>________________</t>
  </si>
  <si>
    <t>Netfang:</t>
  </si>
  <si>
    <t>Undirskrift bjóðanda:</t>
  </si>
  <si>
    <t>AÐSTAÐA OG UNDIRB. FRAMKVÆMDA</t>
  </si>
  <si>
    <t xml:space="preserve"> - Einföld holræsalögn, dýpt allt að 60 cm</t>
  </si>
  <si>
    <t>VERÐBOÐSSKRÁ</t>
  </si>
  <si>
    <t>Garðabær - Stofnstígur við Vífilsstaði</t>
  </si>
  <si>
    <t>GARÐABÆR - Stofnstígur við Vífilsstaði</t>
  </si>
  <si>
    <t>Upprif á malbiki</t>
  </si>
  <si>
    <t>1.5.1</t>
  </si>
  <si>
    <t>Malbikaðir göngustígar, breidd 3m</t>
  </si>
  <si>
    <t>1.5.2</t>
  </si>
  <si>
    <t>Sögun á malbiki</t>
  </si>
  <si>
    <t>Frágangur yfirborðs</t>
  </si>
  <si>
    <t>1.6</t>
  </si>
  <si>
    <t>Gras og gróður</t>
  </si>
  <si>
    <t>1.6.1</t>
  </si>
  <si>
    <t>Grasþakning</t>
  </si>
  <si>
    <r>
      <t>m</t>
    </r>
    <r>
      <rPr>
        <vertAlign val="superscript"/>
        <sz val="10"/>
        <color rgb="FF000000"/>
        <rFont val="Arial"/>
        <family val="2"/>
      </rPr>
      <t>2</t>
    </r>
  </si>
  <si>
    <t>1.5.3</t>
  </si>
  <si>
    <t>Yfirborðsmerking, gangbrautarmerking</t>
  </si>
  <si>
    <t>Vélsteyptur kantsteinn</t>
  </si>
  <si>
    <t>1.2.4</t>
  </si>
  <si>
    <t>1.2.5</t>
  </si>
  <si>
    <t>Gröftur og brottakstur á umfram jarðvegi</t>
  </si>
  <si>
    <t xml:space="preserve"> - Strengrör ø90</t>
  </si>
  <si>
    <t xml:space="preserve"> - Jarðstrengur 4x10 NYY-J</t>
  </si>
  <si>
    <t>Kafli 1.5 Frágangur yfirborðs samtals:</t>
  </si>
  <si>
    <t>Kafli 1.6 Gras og gróður samtals:</t>
  </si>
  <si>
    <t>1.7</t>
  </si>
  <si>
    <t>Kafli 1.7 Aukaverk samtals:</t>
  </si>
  <si>
    <t>Lýsing við stíga</t>
  </si>
  <si>
    <t>Kafli 1.4 Lýsing við stíga samtals:</t>
  </si>
  <si>
    <t>LÝSING VIÐ STÍGA</t>
  </si>
  <si>
    <t>FRÁGANGUR YFIRBORÐS</t>
  </si>
  <si>
    <t>GRAS OG GRÓÐUR</t>
  </si>
  <si>
    <t>Búnaður á lóð</t>
  </si>
  <si>
    <t>Umferðarmerki</t>
  </si>
  <si>
    <t>Kafli 1.6 Búnaður á lóð samtals:</t>
  </si>
  <si>
    <t xml:space="preserve"> - Gangbrautarmerki</t>
  </si>
  <si>
    <t>1.8</t>
  </si>
  <si>
    <t>BÚNAÐUR Á LÓÐ</t>
  </si>
  <si>
    <t>1.5.4</t>
  </si>
  <si>
    <t>1.7.1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</si>
</sst>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#,##0\ &quot;kr.&quot;"/>
    <numFmt numFmtId="165" formatCode="0."/>
    <numFmt numFmtId="166" formatCode="&quot;Útboðsnúmer &quot;\ #"/>
    <numFmt numFmtId="167" formatCode="0.0"/>
  </numFmts>
  <fonts count="18" x14ac:knownFonts="1">
    <font>
      <sz val="11"/>
      <color theme="1"/>
      <name val="Calibri"/>
      <family val="2"/>
      <scheme val="minor"/>
    </font>
    <font>
      <b/>
      <i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i/>
      <sz val="18"/>
      <color indexed="12"/>
      <name val="Arial"/>
      <family val="2"/>
    </font>
    <font>
      <b/>
      <sz val="18"/>
      <name val="Arial"/>
      <family val="2"/>
    </font>
    <font>
      <u/>
      <sz val="12"/>
      <color indexed="8"/>
      <name val="Arial"/>
      <family val="2"/>
    </font>
    <font>
      <u/>
      <sz val="12"/>
      <color indexed="8"/>
      <name val="Helv"/>
    </font>
    <font>
      <u/>
      <sz val="12"/>
      <name val="Arial"/>
      <family val="2"/>
    </font>
    <font>
      <b/>
      <sz val="14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vertAlign val="superscript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6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0" borderId="2" xfId="0" applyNumberFormat="1" applyFont="1" applyBorder="1" applyAlignment="1" applyProtection="1">
      <alignment vertical="center" wrapText="1"/>
      <protection locked="0"/>
    </xf>
    <xf numFmtId="3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3" fontId="6" fillId="0" borderId="0" xfId="0" applyNumberFormat="1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6" fillId="0" borderId="0" xfId="0" applyNumberFormat="1" applyFont="1" applyAlignment="1" applyProtection="1">
      <alignment wrapText="1"/>
      <protection locked="0"/>
    </xf>
    <xf numFmtId="1" fontId="6" fillId="0" borderId="0" xfId="0" applyNumberFormat="1" applyFont="1" applyAlignment="1">
      <alignment horizontal="center" wrapText="1"/>
    </xf>
    <xf numFmtId="3" fontId="7" fillId="0" borderId="0" xfId="0" applyNumberFormat="1" applyFont="1" applyAlignment="1" applyProtection="1">
      <alignment horizontal="center" wrapText="1"/>
      <protection locked="0"/>
    </xf>
    <xf numFmtId="1" fontId="7" fillId="0" borderId="0" xfId="0" applyNumberFormat="1" applyFont="1" applyAlignment="1">
      <alignment horizontal="center" wrapText="1"/>
    </xf>
    <xf numFmtId="164" fontId="7" fillId="0" borderId="0" xfId="0" applyNumberFormat="1" applyFont="1" applyAlignment="1" applyProtection="1">
      <alignment wrapText="1"/>
      <protection locked="0"/>
    </xf>
    <xf numFmtId="0" fontId="0" fillId="0" borderId="0" xfId="0" applyAlignment="1">
      <alignment wrapText="1"/>
    </xf>
    <xf numFmtId="164" fontId="5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left" wrapText="1"/>
    </xf>
    <xf numFmtId="164" fontId="4" fillId="0" borderId="4" xfId="0" applyNumberFormat="1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3" fontId="7" fillId="0" borderId="5" xfId="0" applyNumberFormat="1" applyFont="1" applyBorder="1" applyAlignment="1" applyProtection="1">
      <alignment horizontal="center" wrapText="1"/>
      <protection locked="0"/>
    </xf>
    <xf numFmtId="164" fontId="7" fillId="0" borderId="5" xfId="0" applyNumberFormat="1" applyFont="1" applyBorder="1" applyAlignment="1" applyProtection="1">
      <alignment wrapText="1"/>
      <protection locked="0"/>
    </xf>
    <xf numFmtId="3" fontId="7" fillId="0" borderId="5" xfId="0" applyNumberFormat="1" applyFont="1" applyBorder="1" applyAlignment="1">
      <alignment horizontal="center" wrapText="1"/>
    </xf>
    <xf numFmtId="1" fontId="7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wrapText="1"/>
    </xf>
    <xf numFmtId="0" fontId="7" fillId="0" borderId="0" xfId="0" applyFont="1" applyAlignment="1">
      <alignment wrapText="1"/>
    </xf>
    <xf numFmtId="2" fontId="8" fillId="0" borderId="5" xfId="0" applyNumberFormat="1" applyFont="1" applyBorder="1" applyAlignment="1">
      <alignment wrapText="1"/>
    </xf>
    <xf numFmtId="0" fontId="0" fillId="0" borderId="5" xfId="0" applyBorder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/>
    <xf numFmtId="165" fontId="6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3" fontId="6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3" fontId="5" fillId="0" borderId="0" xfId="0" applyNumberFormat="1" applyFont="1" applyAlignment="1" applyProtection="1">
      <alignment horizontal="center"/>
      <protection locked="0"/>
    </xf>
    <xf numFmtId="1" fontId="6" fillId="0" borderId="0" xfId="0" applyNumberFormat="1" applyFont="1" applyAlignment="1">
      <alignment horizontal="center"/>
    </xf>
    <xf numFmtId="164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164" fontId="4" fillId="0" borderId="6" xfId="0" applyNumberFormat="1" applyFont="1" applyBorder="1" applyProtection="1">
      <protection locked="0"/>
    </xf>
    <xf numFmtId="165" fontId="11" fillId="0" borderId="0" xfId="0" applyNumberFormat="1" applyFont="1" applyAlignment="1">
      <alignment horizontal="center"/>
    </xf>
    <xf numFmtId="0" fontId="6" fillId="0" borderId="0" xfId="0" applyFont="1" applyAlignment="1" applyProtection="1">
      <alignment horizontal="right"/>
      <protection locked="0"/>
    </xf>
    <xf numFmtId="165" fontId="6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0" fontId="11" fillId="0" borderId="0" xfId="0" applyFont="1" applyProtection="1">
      <protection locked="0"/>
    </xf>
    <xf numFmtId="0" fontId="13" fillId="0" borderId="0" xfId="0" applyFont="1"/>
    <xf numFmtId="0" fontId="11" fillId="0" borderId="0" xfId="0" applyFont="1" applyAlignment="1" applyProtection="1">
      <alignment horizontal="left"/>
      <protection locked="0"/>
    </xf>
    <xf numFmtId="167" fontId="4" fillId="0" borderId="0" xfId="0" applyNumberFormat="1" applyFont="1" applyAlignment="1">
      <alignment horizontal="center"/>
    </xf>
    <xf numFmtId="3" fontId="7" fillId="0" borderId="0" xfId="0" applyNumberFormat="1" applyFont="1" applyAlignment="1" applyProtection="1">
      <alignment horizontal="center"/>
      <protection locked="0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Protection="1">
      <protection locked="0"/>
    </xf>
    <xf numFmtId="49" fontId="0" fillId="0" borderId="0" xfId="0" applyNumberFormat="1"/>
    <xf numFmtId="164" fontId="5" fillId="0" borderId="0" xfId="0" applyNumberFormat="1" applyFont="1" applyProtection="1">
      <protection locked="0"/>
    </xf>
    <xf numFmtId="49" fontId="7" fillId="0" borderId="5" xfId="0" applyNumberFormat="1" applyFont="1" applyBorder="1" applyAlignment="1">
      <alignment horizontal="left"/>
    </xf>
    <xf numFmtId="3" fontId="7" fillId="0" borderId="5" xfId="0" applyNumberFormat="1" applyFont="1" applyBorder="1" applyAlignment="1" applyProtection="1">
      <alignment horizontal="center"/>
      <protection locked="0"/>
    </xf>
    <xf numFmtId="1" fontId="7" fillId="0" borderId="5" xfId="0" applyNumberFormat="1" applyFont="1" applyBorder="1" applyAlignment="1">
      <alignment horizontal="center"/>
    </xf>
    <xf numFmtId="164" fontId="7" fillId="0" borderId="5" xfId="0" applyNumberFormat="1" applyFont="1" applyBorder="1" applyProtection="1">
      <protection locked="0"/>
    </xf>
    <xf numFmtId="49" fontId="0" fillId="0" borderId="5" xfId="0" applyNumberFormat="1" applyBorder="1"/>
    <xf numFmtId="0" fontId="8" fillId="0" borderId="5" xfId="0" quotePrefix="1" applyFont="1" applyBorder="1"/>
    <xf numFmtId="0" fontId="0" fillId="0" borderId="5" xfId="0" applyBorder="1" applyAlignment="1">
      <alignment horizontal="center"/>
    </xf>
    <xf numFmtId="0" fontId="8" fillId="0" borderId="5" xfId="0" applyFont="1" applyBorder="1"/>
    <xf numFmtId="1" fontId="8" fillId="0" borderId="5" xfId="1" applyNumberFormat="1" applyFont="1" applyFill="1" applyBorder="1" applyAlignment="1">
      <alignment horizontal="center"/>
    </xf>
    <xf numFmtId="164" fontId="0" fillId="0" borderId="5" xfId="0" applyNumberFormat="1" applyBorder="1"/>
    <xf numFmtId="0" fontId="8" fillId="2" borderId="5" xfId="0" quotePrefix="1" applyFont="1" applyFill="1" applyBorder="1"/>
    <xf numFmtId="49" fontId="7" fillId="0" borderId="5" xfId="0" applyNumberFormat="1" applyFont="1" applyBorder="1" applyAlignment="1">
      <alignment wrapText="1"/>
    </xf>
    <xf numFmtId="0" fontId="8" fillId="2" borderId="5" xfId="0" applyFont="1" applyFill="1" applyBorder="1"/>
    <xf numFmtId="1" fontId="8" fillId="2" borderId="5" xfId="1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64" fontId="4" fillId="0" borderId="7" xfId="0" applyNumberFormat="1" applyFont="1" applyBorder="1" applyProtection="1">
      <protection locked="0"/>
    </xf>
    <xf numFmtId="164" fontId="4" fillId="0" borderId="8" xfId="0" applyNumberFormat="1" applyFont="1" applyBorder="1" applyProtection="1">
      <protection locked="0"/>
    </xf>
    <xf numFmtId="49" fontId="7" fillId="0" borderId="0" xfId="0" applyNumberFormat="1" applyFont="1" applyAlignment="1">
      <alignment wrapText="1"/>
    </xf>
    <xf numFmtId="0" fontId="8" fillId="0" borderId="0" xfId="0" quotePrefix="1" applyFont="1"/>
    <xf numFmtId="166" fontId="14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view="pageLayout" zoomScale="80" zoomScaleNormal="100" zoomScalePageLayoutView="80" workbookViewId="0">
      <selection activeCell="A37" sqref="A37"/>
    </sheetView>
  </sheetViews>
  <sheetFormatPr defaultRowHeight="15" x14ac:dyDescent="0.25"/>
  <cols>
    <col min="2" max="2" width="32.85546875" customWidth="1"/>
    <col min="3" max="3" width="26.140625" customWidth="1"/>
    <col min="4" max="4" width="29.28515625" customWidth="1"/>
  </cols>
  <sheetData>
    <row r="1" spans="1:4" ht="23.25" x14ac:dyDescent="0.35">
      <c r="A1" s="82" t="s">
        <v>79</v>
      </c>
      <c r="B1" s="82"/>
      <c r="C1" s="82"/>
      <c r="D1" s="82"/>
    </row>
    <row r="2" spans="1:4" ht="23.25" x14ac:dyDescent="0.35">
      <c r="A2" s="37"/>
      <c r="B2" s="37"/>
      <c r="C2" s="38"/>
      <c r="D2" s="39"/>
    </row>
    <row r="3" spans="1:4" ht="23.25" x14ac:dyDescent="0.35">
      <c r="A3" s="83" t="s">
        <v>66</v>
      </c>
      <c r="B3" s="83"/>
      <c r="C3" s="83"/>
      <c r="D3" s="83"/>
    </row>
    <row r="4" spans="1:4" ht="15.75" x14ac:dyDescent="0.25">
      <c r="A4" s="40"/>
      <c r="B4" s="40"/>
      <c r="C4" s="41"/>
      <c r="D4" s="42"/>
    </row>
    <row r="5" spans="1:4" ht="28.15" customHeight="1" x14ac:dyDescent="0.25">
      <c r="A5" s="40"/>
      <c r="B5" s="84" t="str">
        <f>"Undirritaður gerir hér með eftirfarandi tilboð í "&amp;A1&amp;", samkvæmt meðfylgjandi tilboðsskrá:"</f>
        <v>Undirritaður gerir hér með eftirfarandi tilboð í GARÐABÆR - Stofnstígur við Vífilsstaði, samkvæmt meðfylgjandi tilboðsskrá:</v>
      </c>
      <c r="C5" s="85"/>
      <c r="D5" s="85"/>
    </row>
    <row r="6" spans="1:4" ht="15.75" x14ac:dyDescent="0.25">
      <c r="A6" s="40"/>
      <c r="B6" s="41"/>
      <c r="C6" s="41"/>
      <c r="D6" s="42"/>
    </row>
    <row r="7" spans="1:4" ht="15.75" x14ac:dyDescent="0.25">
      <c r="A7" s="40"/>
      <c r="B7" s="41"/>
      <c r="C7" s="41"/>
      <c r="D7" s="42"/>
    </row>
    <row r="8" spans="1:4" ht="15.75" x14ac:dyDescent="0.25">
      <c r="A8" s="40"/>
      <c r="B8" s="41" t="s">
        <v>14</v>
      </c>
      <c r="C8" s="41"/>
      <c r="D8" s="42"/>
    </row>
    <row r="9" spans="1:4" ht="15.75" x14ac:dyDescent="0.25">
      <c r="A9" s="40"/>
      <c r="B9" s="41"/>
      <c r="C9" s="41"/>
      <c r="D9" s="42"/>
    </row>
    <row r="10" spans="1:4" ht="15.75" x14ac:dyDescent="0.25">
      <c r="A10" s="40"/>
      <c r="B10" s="41"/>
      <c r="C10" s="41"/>
      <c r="D10" s="42"/>
    </row>
    <row r="11" spans="1:4" ht="15.75" x14ac:dyDescent="0.25">
      <c r="A11" s="40"/>
      <c r="B11" s="43" t="s">
        <v>15</v>
      </c>
      <c r="C11" s="43"/>
      <c r="D11" s="42"/>
    </row>
    <row r="12" spans="1:4" ht="15.75" x14ac:dyDescent="0.25">
      <c r="A12" s="40"/>
      <c r="B12" s="40"/>
      <c r="C12" s="41"/>
      <c r="D12" s="44" t="s">
        <v>16</v>
      </c>
    </row>
    <row r="13" spans="1:4" ht="15.75" x14ac:dyDescent="0.25">
      <c r="A13" s="45"/>
      <c r="B13" s="45"/>
      <c r="C13" s="41"/>
      <c r="D13" s="44"/>
    </row>
    <row r="14" spans="1:4" ht="15.75" x14ac:dyDescent="0.25">
      <c r="A14" s="56">
        <v>1.1000000000000001</v>
      </c>
      <c r="B14" s="43" t="s">
        <v>75</v>
      </c>
      <c r="C14" s="43"/>
      <c r="D14" s="77">
        <f>SUM(magntoluskra!F10)</f>
        <v>0</v>
      </c>
    </row>
    <row r="15" spans="1:4" ht="15.75" x14ac:dyDescent="0.25">
      <c r="A15" s="56">
        <v>1.2</v>
      </c>
      <c r="B15" s="43" t="s">
        <v>35</v>
      </c>
      <c r="C15" s="43"/>
      <c r="D15" s="78">
        <f>SUM(magntoluskra!F18)</f>
        <v>0</v>
      </c>
    </row>
    <row r="16" spans="1:4" ht="15.75" x14ac:dyDescent="0.25">
      <c r="A16" s="56">
        <v>1.3</v>
      </c>
      <c r="B16" s="43" t="s">
        <v>36</v>
      </c>
      <c r="C16" s="43"/>
      <c r="D16" s="78">
        <f>SUM(magntoluskra!F26)</f>
        <v>0</v>
      </c>
    </row>
    <row r="17" spans="1:4" ht="15.75" x14ac:dyDescent="0.25">
      <c r="A17" s="56">
        <v>1.4</v>
      </c>
      <c r="B17" s="43" t="s">
        <v>105</v>
      </c>
      <c r="C17" s="43"/>
      <c r="D17" s="78">
        <f>SUM(magntoluskra!F35)</f>
        <v>0</v>
      </c>
    </row>
    <row r="18" spans="1:4" ht="15.75" x14ac:dyDescent="0.25">
      <c r="A18" s="56">
        <v>1.5</v>
      </c>
      <c r="B18" s="43" t="s">
        <v>106</v>
      </c>
      <c r="C18" s="43"/>
      <c r="D18" s="78">
        <f>SUM(magntoluskra!F42)</f>
        <v>0</v>
      </c>
    </row>
    <row r="19" spans="1:4" ht="15.75" x14ac:dyDescent="0.25">
      <c r="A19" s="56">
        <v>1.6</v>
      </c>
      <c r="B19" s="43" t="s">
        <v>113</v>
      </c>
      <c r="C19" s="43"/>
      <c r="D19" s="78">
        <f>SUM(magntoluskra!F47)</f>
        <v>0</v>
      </c>
    </row>
    <row r="20" spans="1:4" ht="15.75" x14ac:dyDescent="0.25">
      <c r="A20" s="56">
        <v>1.7</v>
      </c>
      <c r="B20" s="43" t="s">
        <v>107</v>
      </c>
      <c r="C20" s="43"/>
      <c r="D20" s="78">
        <f>SUM(magntoluskra!F50)</f>
        <v>0</v>
      </c>
    </row>
    <row r="21" spans="1:4" ht="15.75" x14ac:dyDescent="0.25">
      <c r="A21" s="56">
        <v>1.8</v>
      </c>
      <c r="B21" s="43" t="s">
        <v>37</v>
      </c>
      <c r="C21" s="43"/>
      <c r="D21" s="77">
        <f>SUM(magntoluskra!F60)</f>
        <v>0</v>
      </c>
    </row>
    <row r="22" spans="1:4" ht="15.75" x14ac:dyDescent="0.25">
      <c r="A22" s="56"/>
      <c r="B22" s="43"/>
      <c r="C22" s="43"/>
      <c r="D22" s="46"/>
    </row>
    <row r="23" spans="1:4" ht="15.75" x14ac:dyDescent="0.25">
      <c r="A23" s="56"/>
      <c r="B23" s="43"/>
      <c r="C23" s="43"/>
      <c r="D23" s="46"/>
    </row>
    <row r="24" spans="1:4" ht="15.75" x14ac:dyDescent="0.25">
      <c r="A24" s="56"/>
      <c r="B24" s="43"/>
      <c r="C24" s="43"/>
      <c r="D24" s="46"/>
    </row>
    <row r="25" spans="1:4" ht="15.75" x14ac:dyDescent="0.25">
      <c r="A25" s="45"/>
      <c r="B25" s="41"/>
      <c r="C25" s="41"/>
      <c r="D25" s="46"/>
    </row>
    <row r="26" spans="1:4" ht="16.5" thickBot="1" x14ac:dyDescent="0.3">
      <c r="A26" s="40"/>
      <c r="B26" s="47" t="s">
        <v>17</v>
      </c>
      <c r="C26" s="47"/>
      <c r="D26" s="48">
        <f>SUM(D14:D25)</f>
        <v>0</v>
      </c>
    </row>
    <row r="27" spans="1:4" ht="16.5" thickTop="1" x14ac:dyDescent="0.25">
      <c r="A27" s="40"/>
      <c r="B27" s="40"/>
      <c r="C27" s="41"/>
      <c r="D27" s="42"/>
    </row>
    <row r="28" spans="1:4" ht="15.75" x14ac:dyDescent="0.25">
      <c r="A28" s="40"/>
      <c r="B28" s="40"/>
      <c r="C28" s="41"/>
      <c r="D28" s="42"/>
    </row>
    <row r="29" spans="1:4" ht="15.75" x14ac:dyDescent="0.25">
      <c r="A29" s="40"/>
      <c r="B29" s="50" t="s">
        <v>67</v>
      </c>
      <c r="C29" s="86" t="s">
        <v>68</v>
      </c>
      <c r="D29" s="86"/>
    </row>
    <row r="30" spans="1:4" ht="15.75" x14ac:dyDescent="0.25">
      <c r="A30" s="40"/>
      <c r="B30" s="51"/>
      <c r="C30" s="41"/>
      <c r="D30" s="42"/>
    </row>
    <row r="31" spans="1:4" ht="15.75" x14ac:dyDescent="0.25">
      <c r="A31" s="40"/>
      <c r="B31" s="52"/>
      <c r="C31" s="49"/>
      <c r="D31" s="42"/>
    </row>
    <row r="32" spans="1:4" ht="15.75" x14ac:dyDescent="0.25">
      <c r="A32" s="40"/>
      <c r="B32" s="50" t="s">
        <v>69</v>
      </c>
      <c r="C32" s="87" t="s">
        <v>68</v>
      </c>
      <c r="D32" s="87"/>
    </row>
    <row r="33" spans="1:4" ht="15.75" x14ac:dyDescent="0.25">
      <c r="A33" s="40"/>
      <c r="B33" s="51"/>
      <c r="C33" s="53"/>
      <c r="D33" s="42"/>
    </row>
    <row r="34" spans="1:4" ht="15.75" x14ac:dyDescent="0.25">
      <c r="A34" s="40"/>
      <c r="B34" s="52"/>
      <c r="C34" s="49"/>
      <c r="D34" s="42"/>
    </row>
    <row r="35" spans="1:4" ht="15.75" x14ac:dyDescent="0.25">
      <c r="A35" s="40"/>
      <c r="B35" s="50" t="s">
        <v>70</v>
      </c>
      <c r="C35" s="87" t="s">
        <v>68</v>
      </c>
      <c r="D35" s="87"/>
    </row>
    <row r="36" spans="1:4" ht="15.75" x14ac:dyDescent="0.25">
      <c r="A36" s="40"/>
      <c r="B36" s="51"/>
      <c r="C36" s="41"/>
      <c r="D36" s="42"/>
    </row>
    <row r="37" spans="1:4" ht="15.75" x14ac:dyDescent="0.25">
      <c r="A37" s="40"/>
      <c r="B37" s="51"/>
      <c r="C37" s="41"/>
      <c r="D37" s="42"/>
    </row>
    <row r="38" spans="1:4" ht="15.75" x14ac:dyDescent="0.25">
      <c r="A38" s="40"/>
      <c r="B38" s="50" t="s">
        <v>71</v>
      </c>
      <c r="C38" s="54" t="s">
        <v>72</v>
      </c>
      <c r="D38" s="42"/>
    </row>
    <row r="39" spans="1:4" ht="15.75" x14ac:dyDescent="0.25">
      <c r="A39" s="40"/>
      <c r="B39" s="50"/>
      <c r="C39" s="54"/>
      <c r="D39" s="42"/>
    </row>
    <row r="40" spans="1:4" ht="15.75" x14ac:dyDescent="0.25">
      <c r="A40" s="40"/>
      <c r="B40" s="50"/>
      <c r="C40" s="54"/>
      <c r="D40" s="42"/>
    </row>
    <row r="41" spans="1:4" ht="15.75" x14ac:dyDescent="0.25">
      <c r="A41" s="40"/>
      <c r="B41" s="50" t="s">
        <v>73</v>
      </c>
      <c r="C41" s="54" t="s">
        <v>72</v>
      </c>
      <c r="D41" s="42"/>
    </row>
    <row r="42" spans="1:4" ht="15.75" x14ac:dyDescent="0.25">
      <c r="A42" s="40"/>
      <c r="B42" s="41"/>
      <c r="C42" s="39"/>
      <c r="D42" s="42"/>
    </row>
    <row r="43" spans="1:4" ht="15.75" x14ac:dyDescent="0.25">
      <c r="A43" s="40"/>
      <c r="B43" s="52"/>
      <c r="C43" s="49"/>
      <c r="D43" s="42"/>
    </row>
    <row r="44" spans="1:4" ht="15.75" x14ac:dyDescent="0.25">
      <c r="A44" s="40"/>
      <c r="B44" s="50" t="s">
        <v>74</v>
      </c>
      <c r="C44" s="55" t="s">
        <v>68</v>
      </c>
      <c r="D44" s="42"/>
    </row>
    <row r="45" spans="1:4" ht="15.75" x14ac:dyDescent="0.25">
      <c r="A45" s="40"/>
      <c r="B45" s="50"/>
      <c r="C45" s="55"/>
      <c r="D45" s="42"/>
    </row>
    <row r="46" spans="1:4" ht="15.75" x14ac:dyDescent="0.25">
      <c r="A46" s="40"/>
      <c r="B46" s="41"/>
      <c r="C46" s="39"/>
      <c r="D46" s="42"/>
    </row>
    <row r="47" spans="1:4" ht="18" x14ac:dyDescent="0.25">
      <c r="A47" s="81"/>
      <c r="B47" s="81"/>
      <c r="C47" s="81"/>
      <c r="D47" s="81"/>
    </row>
  </sheetData>
  <mergeCells count="7">
    <mergeCell ref="A47:D47"/>
    <mergeCell ref="A1:D1"/>
    <mergeCell ref="A3:D3"/>
    <mergeCell ref="B5:D5"/>
    <mergeCell ref="C29:D29"/>
    <mergeCell ref="C32:D32"/>
    <mergeCell ref="C35:D35"/>
  </mergeCells>
  <pageMargins left="0.7" right="0.7" top="0.75" bottom="0.75" header="0.3" footer="0.3"/>
  <pageSetup scale="9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tabSelected="1" view="pageLayout" topLeftCell="A6" zoomScaleNormal="100" zoomScaleSheetLayoutView="100" workbookViewId="0">
      <selection activeCell="B31" sqref="B31"/>
    </sheetView>
  </sheetViews>
  <sheetFormatPr defaultRowHeight="15" x14ac:dyDescent="0.25"/>
  <cols>
    <col min="1" max="1" width="6.7109375" customWidth="1"/>
    <col min="2" max="2" width="35.7109375" customWidth="1"/>
    <col min="4" max="4" width="7.28515625" customWidth="1"/>
    <col min="5" max="5" width="10.7109375" customWidth="1"/>
    <col min="6" max="6" width="16.42578125" customWidth="1"/>
  </cols>
  <sheetData>
    <row r="1" spans="1:6" ht="23.25" x14ac:dyDescent="0.25">
      <c r="A1" s="88" t="s">
        <v>78</v>
      </c>
      <c r="B1" s="88"/>
      <c r="C1" s="88"/>
      <c r="D1" s="88"/>
      <c r="E1" s="88"/>
      <c r="F1" s="88"/>
    </row>
    <row r="2" spans="1:6" ht="16.5" thickBot="1" x14ac:dyDescent="0.3">
      <c r="A2" s="3"/>
      <c r="B2" s="4" t="s">
        <v>77</v>
      </c>
      <c r="C2" s="5"/>
      <c r="D2" s="6"/>
      <c r="E2" s="7"/>
      <c r="F2" s="7"/>
    </row>
    <row r="3" spans="1:6" ht="26.25" thickBot="1" x14ac:dyDescent="0.3">
      <c r="A3" s="8" t="s">
        <v>0</v>
      </c>
      <c r="B3" s="9" t="s">
        <v>1</v>
      </c>
      <c r="C3" s="10" t="s">
        <v>2</v>
      </c>
      <c r="D3" s="11" t="s">
        <v>3</v>
      </c>
      <c r="E3" s="12" t="s">
        <v>4</v>
      </c>
      <c r="F3" s="13" t="s">
        <v>5</v>
      </c>
    </row>
    <row r="4" spans="1:6" ht="15.75" x14ac:dyDescent="0.25">
      <c r="A4" s="14" t="s">
        <v>38</v>
      </c>
      <c r="B4" s="15" t="s">
        <v>39</v>
      </c>
      <c r="C4" s="16"/>
      <c r="D4" s="17"/>
      <c r="E4" s="18"/>
      <c r="F4" s="18"/>
    </row>
    <row r="5" spans="1:6" ht="15.75" x14ac:dyDescent="0.25">
      <c r="A5" s="14"/>
      <c r="B5" s="15"/>
      <c r="C5" s="16"/>
      <c r="D5" s="17"/>
      <c r="E5" s="18"/>
      <c r="F5" s="18"/>
    </row>
    <row r="6" spans="1:6" ht="31.5" x14ac:dyDescent="0.25">
      <c r="A6" s="14" t="s">
        <v>40</v>
      </c>
      <c r="B6" s="1" t="s">
        <v>41</v>
      </c>
      <c r="C6" s="16"/>
      <c r="D6" s="19"/>
      <c r="E6" s="18"/>
      <c r="F6" s="18"/>
    </row>
    <row r="7" spans="1:6" x14ac:dyDescent="0.25">
      <c r="A7" s="73" t="s">
        <v>42</v>
      </c>
      <c r="B7" s="67" t="s">
        <v>43</v>
      </c>
      <c r="C7" s="31">
        <v>1</v>
      </c>
      <c r="D7" s="32" t="s">
        <v>44</v>
      </c>
      <c r="E7" s="30"/>
      <c r="F7" s="30">
        <f t="shared" ref="F7" si="0">SUM(C7*E7)</f>
        <v>0</v>
      </c>
    </row>
    <row r="8" spans="1:6" x14ac:dyDescent="0.25">
      <c r="A8" s="73" t="s">
        <v>45</v>
      </c>
      <c r="B8" s="67" t="s">
        <v>46</v>
      </c>
      <c r="C8" s="31">
        <v>1</v>
      </c>
      <c r="D8" s="32" t="s">
        <v>44</v>
      </c>
      <c r="E8" s="30"/>
      <c r="F8" s="30">
        <f t="shared" ref="F8:F9" si="1">SUM(C8*E8)</f>
        <v>0</v>
      </c>
    </row>
    <row r="9" spans="1:6" x14ac:dyDescent="0.25">
      <c r="A9" s="73" t="s">
        <v>47</v>
      </c>
      <c r="B9" s="67" t="s">
        <v>48</v>
      </c>
      <c r="C9" s="31">
        <v>1</v>
      </c>
      <c r="D9" s="32" t="s">
        <v>49</v>
      </c>
      <c r="E9" s="30"/>
      <c r="F9" s="30">
        <f t="shared" si="1"/>
        <v>0</v>
      </c>
    </row>
    <row r="10" spans="1:6" ht="26.25" x14ac:dyDescent="0.25">
      <c r="A10" s="14"/>
      <c r="B10" s="2" t="s">
        <v>50</v>
      </c>
      <c r="C10" s="16"/>
      <c r="D10" s="19"/>
      <c r="E10" s="18"/>
      <c r="F10" s="24">
        <f>SUM(F7:F9)</f>
        <v>0</v>
      </c>
    </row>
    <row r="11" spans="1:6" ht="15.75" x14ac:dyDescent="0.25">
      <c r="A11" s="14"/>
      <c r="B11" s="15"/>
      <c r="C11" s="16"/>
      <c r="D11" s="17"/>
      <c r="E11" s="18"/>
      <c r="F11" s="18"/>
    </row>
    <row r="12" spans="1:6" ht="15.75" x14ac:dyDescent="0.25">
      <c r="A12" s="14" t="s">
        <v>51</v>
      </c>
      <c r="B12" s="1" t="s">
        <v>6</v>
      </c>
      <c r="C12" s="16"/>
      <c r="D12" s="19"/>
      <c r="E12" s="18"/>
      <c r="F12" s="18"/>
    </row>
    <row r="13" spans="1:6" x14ac:dyDescent="0.25">
      <c r="A13" s="73" t="s">
        <v>52</v>
      </c>
      <c r="B13" s="67" t="s">
        <v>80</v>
      </c>
      <c r="C13" s="29">
        <v>75</v>
      </c>
      <c r="D13" s="32" t="s">
        <v>90</v>
      </c>
      <c r="E13" s="30"/>
      <c r="F13" s="30">
        <f t="shared" ref="F13:F14" si="2">C13*E13</f>
        <v>0</v>
      </c>
    </row>
    <row r="14" spans="1:6" x14ac:dyDescent="0.25">
      <c r="A14" s="73" t="s">
        <v>53</v>
      </c>
      <c r="B14" s="67" t="s">
        <v>28</v>
      </c>
      <c r="C14" s="29">
        <v>700</v>
      </c>
      <c r="D14" s="32" t="s">
        <v>8</v>
      </c>
      <c r="E14" s="30"/>
      <c r="F14" s="30">
        <f t="shared" si="2"/>
        <v>0</v>
      </c>
    </row>
    <row r="15" spans="1:6" x14ac:dyDescent="0.25">
      <c r="A15" s="73" t="s">
        <v>54</v>
      </c>
      <c r="B15" s="67" t="s">
        <v>96</v>
      </c>
      <c r="C15" s="29">
        <v>240</v>
      </c>
      <c r="D15" s="32" t="s">
        <v>8</v>
      </c>
      <c r="E15" s="30"/>
      <c r="F15" s="30">
        <f t="shared" ref="F15:F16" si="3">C15*E15</f>
        <v>0</v>
      </c>
    </row>
    <row r="16" spans="1:6" x14ac:dyDescent="0.25">
      <c r="A16" s="73" t="s">
        <v>94</v>
      </c>
      <c r="B16" s="67" t="s">
        <v>26</v>
      </c>
      <c r="C16" s="29">
        <v>1100</v>
      </c>
      <c r="D16" s="32" t="s">
        <v>8</v>
      </c>
      <c r="E16" s="30"/>
      <c r="F16" s="30">
        <f t="shared" si="3"/>
        <v>0</v>
      </c>
    </row>
    <row r="17" spans="1:6" x14ac:dyDescent="0.25">
      <c r="A17" s="73" t="s">
        <v>95</v>
      </c>
      <c r="B17" s="67" t="s">
        <v>27</v>
      </c>
      <c r="C17" s="29">
        <v>165</v>
      </c>
      <c r="D17" s="32" t="s">
        <v>8</v>
      </c>
      <c r="E17" s="30"/>
      <c r="F17" s="30">
        <f t="shared" ref="F17" si="4">C17*E17</f>
        <v>0</v>
      </c>
    </row>
    <row r="18" spans="1:6" ht="15.75" x14ac:dyDescent="0.25">
      <c r="A18" s="34"/>
      <c r="B18" s="2" t="s">
        <v>58</v>
      </c>
      <c r="C18" s="16"/>
      <c r="D18" s="19"/>
      <c r="E18" s="18"/>
      <c r="F18" s="24">
        <f>SUM(F13:F17)</f>
        <v>0</v>
      </c>
    </row>
    <row r="19" spans="1:6" x14ac:dyDescent="0.25">
      <c r="A19" s="34"/>
    </row>
    <row r="20" spans="1:6" ht="15.75" x14ac:dyDescent="0.25">
      <c r="A20" s="14" t="s">
        <v>55</v>
      </c>
      <c r="B20" s="1" t="s">
        <v>29</v>
      </c>
      <c r="C20" s="20"/>
      <c r="D20" s="21"/>
      <c r="E20" s="22"/>
      <c r="F20" s="22"/>
    </row>
    <row r="21" spans="1:6" x14ac:dyDescent="0.25">
      <c r="A21" s="33" t="s">
        <v>56</v>
      </c>
      <c r="B21" s="33" t="s">
        <v>31</v>
      </c>
      <c r="C21" s="63" t="s">
        <v>23</v>
      </c>
      <c r="D21" s="36"/>
      <c r="E21" s="36"/>
      <c r="F21" s="36"/>
    </row>
    <row r="22" spans="1:6" ht="26.25" x14ac:dyDescent="0.25">
      <c r="A22" s="33"/>
      <c r="B22" s="33" t="s">
        <v>76</v>
      </c>
      <c r="C22" s="29">
        <v>30</v>
      </c>
      <c r="D22" s="32" t="s">
        <v>13</v>
      </c>
      <c r="E22" s="30"/>
      <c r="F22" s="30">
        <f t="shared" ref="F22" si="5">C22*E22</f>
        <v>0</v>
      </c>
    </row>
    <row r="23" spans="1:6" x14ac:dyDescent="0.25">
      <c r="A23" s="33" t="s">
        <v>57</v>
      </c>
      <c r="B23" s="33" t="s">
        <v>30</v>
      </c>
      <c r="C23" s="63" t="s">
        <v>23</v>
      </c>
      <c r="D23" s="36"/>
      <c r="E23" s="36"/>
      <c r="F23" s="36"/>
    </row>
    <row r="24" spans="1:6" x14ac:dyDescent="0.25">
      <c r="A24" s="33"/>
      <c r="B24" s="33" t="s">
        <v>32</v>
      </c>
      <c r="C24" s="29">
        <v>30</v>
      </c>
      <c r="D24" s="32" t="s">
        <v>13</v>
      </c>
      <c r="E24" s="30"/>
      <c r="F24" s="30">
        <f t="shared" ref="F24" si="6">C24*E24</f>
        <v>0</v>
      </c>
    </row>
    <row r="25" spans="1:6" x14ac:dyDescent="0.25">
      <c r="A25" s="33"/>
      <c r="B25" s="33" t="s">
        <v>34</v>
      </c>
      <c r="C25" s="29">
        <v>3</v>
      </c>
      <c r="D25" s="32" t="s">
        <v>7</v>
      </c>
      <c r="E25" s="30"/>
      <c r="F25" s="30">
        <f t="shared" ref="F25" si="7">C25*E25</f>
        <v>0</v>
      </c>
    </row>
    <row r="26" spans="1:6" x14ac:dyDescent="0.25">
      <c r="A26" s="34"/>
      <c r="B26" s="2" t="s">
        <v>59</v>
      </c>
      <c r="C26" s="20"/>
      <c r="D26" s="21"/>
      <c r="E26" s="22"/>
      <c r="F26" s="24">
        <f>SUM(F22:F25)</f>
        <v>0</v>
      </c>
    </row>
    <row r="27" spans="1:6" x14ac:dyDescent="0.25">
      <c r="A27" s="34"/>
    </row>
    <row r="28" spans="1:6" ht="15.75" x14ac:dyDescent="0.25">
      <c r="A28" s="14" t="s">
        <v>60</v>
      </c>
      <c r="B28" s="1" t="s">
        <v>103</v>
      </c>
      <c r="C28" s="20"/>
      <c r="D28" s="21"/>
      <c r="E28" s="22"/>
      <c r="F28" s="22"/>
    </row>
    <row r="29" spans="1:6" x14ac:dyDescent="0.25">
      <c r="A29" s="62" t="s">
        <v>61</v>
      </c>
      <c r="B29" s="74" t="s">
        <v>24</v>
      </c>
      <c r="C29" s="63" t="s">
        <v>23</v>
      </c>
      <c r="D29" s="64"/>
      <c r="E29" s="65"/>
      <c r="F29" s="65"/>
    </row>
    <row r="30" spans="1:6" x14ac:dyDescent="0.25">
      <c r="A30" s="66"/>
      <c r="B30" s="67" t="s">
        <v>97</v>
      </c>
      <c r="C30" s="75">
        <v>20</v>
      </c>
      <c r="D30" s="68" t="s">
        <v>13</v>
      </c>
      <c r="E30" s="65"/>
      <c r="F30" s="65">
        <f>C30*E30</f>
        <v>0</v>
      </c>
    </row>
    <row r="31" spans="1:6" x14ac:dyDescent="0.25">
      <c r="A31" s="62" t="s">
        <v>62</v>
      </c>
      <c r="B31" s="69" t="s">
        <v>25</v>
      </c>
      <c r="C31" s="76" t="s">
        <v>23</v>
      </c>
      <c r="D31" s="70"/>
      <c r="E31" s="71"/>
      <c r="F31" s="65"/>
    </row>
    <row r="32" spans="1:6" x14ac:dyDescent="0.25">
      <c r="A32" s="66"/>
      <c r="B32" s="67" t="s">
        <v>98</v>
      </c>
      <c r="C32" s="29">
        <v>600</v>
      </c>
      <c r="D32" s="68" t="s">
        <v>13</v>
      </c>
      <c r="E32" s="71"/>
      <c r="F32" s="65">
        <f t="shared" ref="F32" si="8">C32*E32</f>
        <v>0</v>
      </c>
    </row>
    <row r="33" spans="1:6" x14ac:dyDescent="0.25">
      <c r="A33" s="62" t="s">
        <v>63</v>
      </c>
      <c r="B33" s="36" t="s">
        <v>18</v>
      </c>
      <c r="C33" s="75" t="s">
        <v>23</v>
      </c>
      <c r="D33" s="36"/>
      <c r="E33" s="71"/>
      <c r="F33" s="65"/>
    </row>
    <row r="34" spans="1:6" x14ac:dyDescent="0.25">
      <c r="A34" s="66"/>
      <c r="B34" s="72" t="s">
        <v>33</v>
      </c>
      <c r="C34" s="75">
        <v>17</v>
      </c>
      <c r="D34" s="68" t="s">
        <v>7</v>
      </c>
      <c r="E34" s="71"/>
      <c r="F34" s="65">
        <f t="shared" ref="F34" si="9">C34*E34</f>
        <v>0</v>
      </c>
    </row>
    <row r="35" spans="1:6" x14ac:dyDescent="0.25">
      <c r="A35" s="60"/>
      <c r="B35" s="2" t="s">
        <v>104</v>
      </c>
      <c r="C35" s="57"/>
      <c r="D35" s="58"/>
      <c r="E35" s="59"/>
      <c r="F35" s="61">
        <f>SUM(F29:F34)</f>
        <v>0</v>
      </c>
    </row>
    <row r="36" spans="1:6" x14ac:dyDescent="0.25">
      <c r="A36" s="60"/>
      <c r="B36" s="2"/>
      <c r="C36" s="57"/>
      <c r="D36" s="58"/>
      <c r="E36" s="59"/>
      <c r="F36" s="61"/>
    </row>
    <row r="37" spans="1:6" ht="15.75" x14ac:dyDescent="0.25">
      <c r="A37" s="14" t="s">
        <v>64</v>
      </c>
      <c r="B37" s="1" t="s">
        <v>85</v>
      </c>
      <c r="C37" s="20"/>
      <c r="D37" s="21"/>
      <c r="E37" s="22"/>
      <c r="F37" s="24"/>
    </row>
    <row r="38" spans="1:6" x14ac:dyDescent="0.25">
      <c r="A38" s="73" t="s">
        <v>81</v>
      </c>
      <c r="B38" s="67" t="s">
        <v>82</v>
      </c>
      <c r="C38" s="29">
        <v>443</v>
      </c>
      <c r="D38" s="32" t="s">
        <v>13</v>
      </c>
      <c r="E38" s="30"/>
      <c r="F38" s="30">
        <f t="shared" ref="F38:F40" si="10">C38*E38</f>
        <v>0</v>
      </c>
    </row>
    <row r="39" spans="1:6" x14ac:dyDescent="0.25">
      <c r="A39" s="73" t="s">
        <v>83</v>
      </c>
      <c r="B39" s="67" t="s">
        <v>84</v>
      </c>
      <c r="C39" s="29">
        <v>40</v>
      </c>
      <c r="D39" s="32" t="s">
        <v>13</v>
      </c>
      <c r="E39" s="30"/>
      <c r="F39" s="30">
        <f t="shared" si="10"/>
        <v>0</v>
      </c>
    </row>
    <row r="40" spans="1:6" x14ac:dyDescent="0.25">
      <c r="A40" s="73" t="s">
        <v>91</v>
      </c>
      <c r="B40" s="67" t="s">
        <v>93</v>
      </c>
      <c r="C40" s="29">
        <v>35</v>
      </c>
      <c r="D40" s="32" t="s">
        <v>13</v>
      </c>
      <c r="E40" s="30"/>
      <c r="F40" s="30">
        <f t="shared" si="10"/>
        <v>0</v>
      </c>
    </row>
    <row r="41" spans="1:6" x14ac:dyDescent="0.25">
      <c r="A41" s="73" t="s">
        <v>114</v>
      </c>
      <c r="B41" s="67" t="s">
        <v>92</v>
      </c>
      <c r="C41" s="29">
        <v>5</v>
      </c>
      <c r="D41" s="32" t="s">
        <v>7</v>
      </c>
      <c r="E41" s="30"/>
      <c r="F41" s="30">
        <f t="shared" ref="F41" si="11">C41*E41</f>
        <v>0</v>
      </c>
    </row>
    <row r="42" spans="1:6" x14ac:dyDescent="0.25">
      <c r="A42" s="34"/>
      <c r="B42" s="2" t="s">
        <v>99</v>
      </c>
      <c r="C42" s="20"/>
      <c r="D42" s="21"/>
      <c r="E42" s="22"/>
      <c r="F42" s="24">
        <f>SUM(F38:F41)</f>
        <v>0</v>
      </c>
    </row>
    <row r="43" spans="1:6" x14ac:dyDescent="0.25">
      <c r="A43" s="79"/>
      <c r="B43" s="80"/>
      <c r="C43" s="20"/>
      <c r="D43" s="21"/>
      <c r="E43" s="22"/>
      <c r="F43" s="22"/>
    </row>
    <row r="44" spans="1:6" ht="15.75" x14ac:dyDescent="0.25">
      <c r="A44" s="14" t="s">
        <v>86</v>
      </c>
      <c r="B44" s="1" t="s">
        <v>108</v>
      </c>
      <c r="C44" s="20"/>
      <c r="D44" s="21"/>
      <c r="E44" s="22"/>
      <c r="F44" s="24"/>
    </row>
    <row r="45" spans="1:6" x14ac:dyDescent="0.25">
      <c r="A45" s="73" t="s">
        <v>88</v>
      </c>
      <c r="B45" s="67" t="s">
        <v>109</v>
      </c>
      <c r="C45" s="29" t="s">
        <v>23</v>
      </c>
      <c r="D45" s="32"/>
      <c r="E45" s="30"/>
      <c r="F45" s="30"/>
    </row>
    <row r="46" spans="1:6" x14ac:dyDescent="0.25">
      <c r="A46" s="73"/>
      <c r="B46" s="67" t="s">
        <v>111</v>
      </c>
      <c r="C46" s="29">
        <v>2</v>
      </c>
      <c r="D46" s="32" t="s">
        <v>7</v>
      </c>
      <c r="E46" s="30"/>
      <c r="F46" s="30">
        <f t="shared" ref="F46" si="12">C46*E46</f>
        <v>0</v>
      </c>
    </row>
    <row r="47" spans="1:6" x14ac:dyDescent="0.25">
      <c r="A47" s="34"/>
      <c r="B47" s="2" t="s">
        <v>110</v>
      </c>
      <c r="C47" s="20"/>
      <c r="D47" s="21"/>
      <c r="E47" s="22"/>
      <c r="F47" s="24">
        <f>SUM(F46)</f>
        <v>0</v>
      </c>
    </row>
    <row r="48" spans="1:6" ht="15.75" x14ac:dyDescent="0.25">
      <c r="A48" s="14"/>
      <c r="B48" s="1"/>
      <c r="C48" s="20"/>
      <c r="D48" s="21"/>
      <c r="E48" s="22"/>
      <c r="F48" s="24"/>
    </row>
    <row r="49" spans="1:6" ht="15.75" x14ac:dyDescent="0.25">
      <c r="A49" s="14" t="s">
        <v>101</v>
      </c>
      <c r="B49" s="1" t="s">
        <v>87</v>
      </c>
      <c r="C49" s="20"/>
      <c r="D49" s="21"/>
      <c r="E49" s="22"/>
      <c r="F49" s="24"/>
    </row>
    <row r="50" spans="1:6" x14ac:dyDescent="0.25">
      <c r="A50" s="73" t="s">
        <v>115</v>
      </c>
      <c r="B50" s="67" t="s">
        <v>89</v>
      </c>
      <c r="C50" s="29">
        <v>1650</v>
      </c>
      <c r="D50" s="32" t="s">
        <v>90</v>
      </c>
      <c r="E50" s="30"/>
      <c r="F50" s="30">
        <f t="shared" ref="F50" si="13">C50*E50</f>
        <v>0</v>
      </c>
    </row>
    <row r="51" spans="1:6" x14ac:dyDescent="0.25">
      <c r="A51" s="34"/>
      <c r="B51" s="2" t="s">
        <v>100</v>
      </c>
      <c r="C51" s="20"/>
      <c r="D51" s="21"/>
      <c r="E51" s="22"/>
      <c r="F51" s="24">
        <f>SUM(F50)</f>
        <v>0</v>
      </c>
    </row>
    <row r="52" spans="1:6" ht="15.75" x14ac:dyDescent="0.25">
      <c r="A52" s="14"/>
      <c r="B52" s="1"/>
      <c r="C52" s="20"/>
      <c r="D52" s="21"/>
      <c r="E52" s="22"/>
      <c r="F52" s="24"/>
    </row>
    <row r="53" spans="1:6" ht="15.75" x14ac:dyDescent="0.25">
      <c r="A53" s="14" t="s">
        <v>112</v>
      </c>
      <c r="B53" s="1" t="s">
        <v>9</v>
      </c>
      <c r="C53" s="20"/>
      <c r="D53" s="21"/>
      <c r="E53" s="22"/>
      <c r="F53" s="24"/>
    </row>
    <row r="54" spans="1:6" x14ac:dyDescent="0.25">
      <c r="A54" s="35"/>
      <c r="B54" s="33" t="s">
        <v>10</v>
      </c>
      <c r="C54" s="29">
        <v>80</v>
      </c>
      <c r="D54" s="32" t="s">
        <v>11</v>
      </c>
      <c r="E54" s="30"/>
      <c r="F54" s="30">
        <f t="shared" ref="F54:F59" si="14">C54*E54</f>
        <v>0</v>
      </c>
    </row>
    <row r="55" spans="1:6" x14ac:dyDescent="0.25">
      <c r="A55" s="35"/>
      <c r="B55" s="33" t="s">
        <v>12</v>
      </c>
      <c r="C55" s="29">
        <v>20</v>
      </c>
      <c r="D55" s="32" t="s">
        <v>11</v>
      </c>
      <c r="E55" s="30"/>
      <c r="F55" s="30">
        <f t="shared" si="14"/>
        <v>0</v>
      </c>
    </row>
    <row r="56" spans="1:6" x14ac:dyDescent="0.25">
      <c r="A56" s="35"/>
      <c r="B56" s="33" t="s">
        <v>20</v>
      </c>
      <c r="C56" s="29">
        <v>15</v>
      </c>
      <c r="D56" s="32" t="s">
        <v>11</v>
      </c>
      <c r="E56" s="30"/>
      <c r="F56" s="30">
        <f t="shared" si="14"/>
        <v>0</v>
      </c>
    </row>
    <row r="57" spans="1:6" ht="26.25" x14ac:dyDescent="0.25">
      <c r="A57" s="35"/>
      <c r="B57" s="33" t="s">
        <v>19</v>
      </c>
      <c r="C57" s="29">
        <v>15</v>
      </c>
      <c r="D57" s="32" t="s">
        <v>11</v>
      </c>
      <c r="E57" s="30"/>
      <c r="F57" s="30">
        <f t="shared" si="14"/>
        <v>0</v>
      </c>
    </row>
    <row r="58" spans="1:6" x14ac:dyDescent="0.25">
      <c r="A58" s="35"/>
      <c r="B58" s="33" t="s">
        <v>21</v>
      </c>
      <c r="C58" s="29">
        <v>15</v>
      </c>
      <c r="D58" s="32" t="s">
        <v>11</v>
      </c>
      <c r="E58" s="30"/>
      <c r="F58" s="30">
        <f t="shared" si="14"/>
        <v>0</v>
      </c>
    </row>
    <row r="59" spans="1:6" x14ac:dyDescent="0.25">
      <c r="A59" s="35"/>
      <c r="B59" s="33" t="s">
        <v>22</v>
      </c>
      <c r="C59" s="29">
        <v>15</v>
      </c>
      <c r="D59" s="32" t="s">
        <v>11</v>
      </c>
      <c r="E59" s="30"/>
      <c r="F59" s="30">
        <f t="shared" si="14"/>
        <v>0</v>
      </c>
    </row>
    <row r="60" spans="1:6" x14ac:dyDescent="0.25">
      <c r="A60" s="25"/>
      <c r="B60" s="2" t="s">
        <v>102</v>
      </c>
      <c r="C60" s="20"/>
      <c r="D60" s="21"/>
      <c r="E60" s="22"/>
      <c r="F60" s="24">
        <f>SUM(F54:F59)</f>
        <v>0</v>
      </c>
    </row>
    <row r="61" spans="1:6" x14ac:dyDescent="0.25">
      <c r="A61" s="25"/>
      <c r="B61" s="2"/>
      <c r="C61" s="20"/>
      <c r="D61" s="21"/>
      <c r="E61" s="22"/>
      <c r="F61" s="24"/>
    </row>
    <row r="62" spans="1:6" x14ac:dyDescent="0.25">
      <c r="A62" s="25"/>
      <c r="C62" s="20"/>
      <c r="D62" s="21"/>
      <c r="E62" s="22"/>
      <c r="F62" s="24"/>
    </row>
    <row r="63" spans="1:6" ht="32.25" thickBot="1" x14ac:dyDescent="0.3">
      <c r="A63" s="25"/>
      <c r="B63" s="28" t="s">
        <v>65</v>
      </c>
      <c r="C63" s="20"/>
      <c r="D63" s="21"/>
      <c r="E63" s="22"/>
      <c r="F63" s="27">
        <f>SUM(F10+F18+F26+F35+F42+F47+F51+F66+F60)</f>
        <v>0</v>
      </c>
    </row>
    <row r="64" spans="1:6" ht="15.75" x14ac:dyDescent="0.25">
      <c r="A64" s="26"/>
      <c r="B64" s="28"/>
      <c r="C64" s="28"/>
      <c r="D64" s="28"/>
      <c r="E64" s="18"/>
    </row>
    <row r="65" spans="1:6" ht="15.75" x14ac:dyDescent="0.25">
      <c r="A65" s="26"/>
      <c r="B65" s="23"/>
      <c r="C65" s="16"/>
      <c r="D65" s="19"/>
      <c r="E65" s="18"/>
      <c r="F65" s="18"/>
    </row>
  </sheetData>
  <mergeCells count="1">
    <mergeCell ref="A1:F1"/>
  </mergeCells>
  <pageMargins left="0.7" right="0.7" top="0.75" bottom="0.75" header="0.3" footer="0.3"/>
  <pageSetup paperSize="9" scale="84" orientation="portrait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Tilboðsblað</vt:lpstr>
      <vt:lpstr>magntoluskra</vt:lpstr>
    </vt:vector>
  </TitlesOfParts>
  <Company>Landslag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</dc:creator>
  <cp:lastModifiedBy>Sif Hjaltdal Pálsdóttir</cp:lastModifiedBy>
  <cp:lastPrinted>2016-05-15T12:15:14Z</cp:lastPrinted>
  <dcterms:created xsi:type="dcterms:W3CDTF">2009-07-16T14:30:25Z</dcterms:created>
  <dcterms:modified xsi:type="dcterms:W3CDTF">2025-07-04T16:30:14Z</dcterms:modified>
</cp:coreProperties>
</file>