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\Garðabær_2424\044_Umsjón með gatnaviðhaldi fyrir Garðabæ\Útboðsgögn\2023\"/>
    </mc:Choice>
  </mc:AlternateContent>
  <xr:revisionPtr revIDLastSave="0" documentId="13_ncr:1_{43435B51-F894-475C-8EFE-892D1E360952}" xr6:coauthVersionLast="47" xr6:coauthVersionMax="47" xr10:uidLastSave="{00000000-0000-0000-0000-000000000000}"/>
  <bookViews>
    <workbookView xWindow="38280" yWindow="-120" windowWidth="38640" windowHeight="20625" tabRatio="664" xr2:uid="{00000000-000D-0000-FFFF-FFFF00000000}"/>
  </bookViews>
  <sheets>
    <sheet name="Safnblað - Yfirlit reiknings" sheetId="8" r:id="rId1"/>
    <sheet name="Uppgjörsform reikninga" sheetId="13" r:id="rId2"/>
    <sheet name="Sundurliðun gatna" sheetId="12" r:id="rId3"/>
    <sheet name="Dagbók_malbik" sheetId="10" r:id="rId4"/>
  </sheets>
  <externalReferences>
    <externalReference r:id="rId5"/>
  </externalReferences>
  <definedNames>
    <definedName name="_1._Áfangi">#REF!</definedName>
    <definedName name="_2._Áfangi">#REF!</definedName>
    <definedName name="_45mm">#REF!</definedName>
    <definedName name="_sum1">#REF!</definedName>
    <definedName name="_sum2">#REF!</definedName>
    <definedName name="_sum3">#REF!</definedName>
    <definedName name="_sum4">#REF!</definedName>
    <definedName name="_sum5">#REF!</definedName>
    <definedName name="_sum6">#REF!</definedName>
    <definedName name="_sum7">#REF!</definedName>
    <definedName name="_sum8">#REF!</definedName>
    <definedName name="°11">#REF!</definedName>
    <definedName name="afangi1">#REF!</definedName>
    <definedName name="afangi123hlutfall">#REF!</definedName>
    <definedName name="afangi1hlutfall">#REF!</definedName>
    <definedName name="afangi2">#REF!</definedName>
    <definedName name="afangi2hlutfall">#REF!</definedName>
    <definedName name="afangi3">#REF!</definedName>
    <definedName name="afangi3hlutfall">#REF!</definedName>
    <definedName name="ákv.eining">#REF!</definedName>
    <definedName name="ál.efni">#REF!</definedName>
    <definedName name="Álag">#REF!</definedName>
    <definedName name="Bending">#REF!</definedName>
    <definedName name="Eðlisþyngd">'[1]KLUT 06 1 Teppapr. rafr.'!$F$9</definedName>
    <definedName name="ein">#REF!</definedName>
    <definedName name="FERM">#REF!</definedName>
    <definedName name="Flutningur">#REF!</definedName>
    <definedName name="fm">#REF!</definedName>
    <definedName name="Fræsun_960">#REF!</definedName>
    <definedName name="heild">1</definedName>
    <definedName name="hlf">#REF!</definedName>
    <definedName name="hlutfall">#REF!</definedName>
    <definedName name="huppfl">#REF!</definedName>
    <definedName name="Mótbein">#REF!</definedName>
    <definedName name="Mótbog">#REF!</definedName>
    <definedName name="Mótpl">#REF!</definedName>
    <definedName name="Mótsúl">#REF!</definedName>
    <definedName name="_xlnm.Print_Area" localSheetId="3">Dagbók_malbik!$B$2:$J$53</definedName>
    <definedName name="_xlnm.Print_Area" localSheetId="0">'Safnblað - Yfirlit reiknings'!$A$2:$I$86</definedName>
    <definedName name="_xlnm.Print_Area" localSheetId="2">'Sundurliðun gatna'!$A$2:$N$33</definedName>
    <definedName name="_xlnm.Print_Area" localSheetId="1">'Uppgjörsform reikninga'!$A$2:$K$154</definedName>
    <definedName name="Print_Area_0" localSheetId="2">'Sundurliðun gatna'!$B$2:$S$34</definedName>
    <definedName name="Print_Area_0" localSheetId="1">'Uppgjörsform reikninga'!#REF!</definedName>
    <definedName name="_xlnm.Print_Titles" localSheetId="2">'Sundurliðun gatna'!$2:$6</definedName>
    <definedName name="Print_Titles_0" localSheetId="2">'Sundurliðun gatna'!$2:$6</definedName>
    <definedName name="SMA16_">#REF!</definedName>
    <definedName name="st.ál">#REF!</definedName>
    <definedName name="Stálfest">#REF!</definedName>
    <definedName name="Stálvirki">#REF!</definedName>
    <definedName name="Steypa25">#REF!</definedName>
    <definedName name="Steypa30">#REF!</definedName>
    <definedName name="Steypa35">#REF!</definedName>
    <definedName name="Steypa40">#REF!</definedName>
    <definedName name="Teppi_stærð">'[1]KLUT 06 1 Teppapr. rafr.'!$L$9</definedName>
    <definedName name="Útlögn_næturvinna">#REF!</definedName>
    <definedName name="Vegheiti_kafli" localSheetId="2">#REF!</definedName>
    <definedName name="Vegheiti_kafli" localSheetId="1">#REF!</definedName>
    <definedName name="Vegheiti_kafli">#REF!</definedName>
    <definedName name="Vegur_kafli" localSheetId="2">#REF!</definedName>
    <definedName name="Vegur_kafli" localSheetId="1">#REF!</definedName>
    <definedName name="Vegur_kafli">#REF!</definedName>
    <definedName name="vs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8" l="1"/>
  <c r="F71" i="8"/>
  <c r="F72" i="8"/>
  <c r="F69" i="8"/>
  <c r="E74" i="8"/>
  <c r="E72" i="8"/>
  <c r="E71" i="8"/>
  <c r="E70" i="8"/>
  <c r="E69" i="8"/>
  <c r="D74" i="8"/>
  <c r="D72" i="8"/>
  <c r="D71" i="8"/>
  <c r="D70" i="8"/>
  <c r="D69" i="8"/>
  <c r="F43" i="8"/>
  <c r="E43" i="8"/>
  <c r="D43" i="8"/>
  <c r="F42" i="8"/>
  <c r="E42" i="8"/>
  <c r="D42" i="8"/>
  <c r="F41" i="8"/>
  <c r="E41" i="8"/>
  <c r="D41" i="8"/>
  <c r="F40" i="8"/>
  <c r="E40" i="8"/>
  <c r="D40" i="8"/>
  <c r="F126" i="13"/>
  <c r="H126" i="13"/>
  <c r="I126" i="13"/>
  <c r="J126" i="13" s="1"/>
  <c r="K126" i="13" s="1"/>
  <c r="H74" i="13"/>
  <c r="J75" i="13"/>
  <c r="J74" i="13"/>
  <c r="J73" i="13"/>
  <c r="J86" i="13"/>
  <c r="J71" i="13"/>
  <c r="J61" i="13"/>
  <c r="J147" i="13"/>
  <c r="I147" i="13"/>
  <c r="F147" i="13"/>
  <c r="I135" i="13"/>
  <c r="I149" i="13" s="1"/>
  <c r="F135" i="13"/>
  <c r="F149" i="13" s="1"/>
  <c r="D135" i="13"/>
  <c r="D83" i="13"/>
  <c r="D31" i="13"/>
  <c r="D147" i="13"/>
  <c r="D95" i="13"/>
  <c r="D43" i="13"/>
  <c r="I151" i="13" l="1"/>
  <c r="I154" i="13" s="1"/>
  <c r="J154" i="13" s="1"/>
  <c r="D16" i="13"/>
  <c r="I146" i="13"/>
  <c r="J146" i="13" s="1"/>
  <c r="F146" i="13"/>
  <c r="I145" i="13"/>
  <c r="J145" i="13" s="1"/>
  <c r="H145" i="13"/>
  <c r="F145" i="13"/>
  <c r="I94" i="13"/>
  <c r="J94" i="13" s="1"/>
  <c r="F94" i="13"/>
  <c r="I93" i="13"/>
  <c r="J93" i="13" s="1"/>
  <c r="H93" i="13"/>
  <c r="F93" i="13"/>
  <c r="I74" i="13"/>
  <c r="F74" i="13"/>
  <c r="K94" i="13" l="1"/>
  <c r="K74" i="13"/>
  <c r="K146" i="13"/>
  <c r="K145" i="13"/>
  <c r="K93" i="13"/>
  <c r="I22" i="13"/>
  <c r="H22" i="13"/>
  <c r="F22" i="13"/>
  <c r="J22" i="13" l="1"/>
  <c r="K22" i="13" s="1"/>
  <c r="F9" i="13"/>
  <c r="F16" i="13" s="1"/>
  <c r="H9" i="13"/>
  <c r="H61" i="13" s="1"/>
  <c r="I9" i="13"/>
  <c r="J9" i="13" s="1"/>
  <c r="F10" i="13"/>
  <c r="H10" i="13"/>
  <c r="H62" i="13" s="1"/>
  <c r="H114" i="13" s="1"/>
  <c r="I10" i="13"/>
  <c r="J10" i="13" s="1"/>
  <c r="F11" i="13"/>
  <c r="H11" i="13"/>
  <c r="H63" i="13" s="1"/>
  <c r="H115" i="13" s="1"/>
  <c r="I11" i="13"/>
  <c r="J11" i="13" s="1"/>
  <c r="F12" i="13"/>
  <c r="H12" i="13"/>
  <c r="H64" i="13" s="1"/>
  <c r="H116" i="13" s="1"/>
  <c r="I12" i="13"/>
  <c r="J12" i="13" s="1"/>
  <c r="F13" i="13"/>
  <c r="H13" i="13"/>
  <c r="H65" i="13" s="1"/>
  <c r="H117" i="13" s="1"/>
  <c r="I13" i="13"/>
  <c r="J13" i="13" s="1"/>
  <c r="F14" i="13"/>
  <c r="H14" i="13"/>
  <c r="H66" i="13" s="1"/>
  <c r="H118" i="13" s="1"/>
  <c r="I14" i="13"/>
  <c r="J14" i="13" s="1"/>
  <c r="F15" i="13"/>
  <c r="H15" i="13"/>
  <c r="H67" i="13" s="1"/>
  <c r="H119" i="13" s="1"/>
  <c r="I15" i="13"/>
  <c r="J15" i="13" s="1"/>
  <c r="F19" i="13"/>
  <c r="H19" i="13"/>
  <c r="H71" i="13" s="1"/>
  <c r="I19" i="13"/>
  <c r="F20" i="13"/>
  <c r="H20" i="13"/>
  <c r="H72" i="13" s="1"/>
  <c r="H124" i="13" s="1"/>
  <c r="I20" i="13"/>
  <c r="J20" i="13" s="1"/>
  <c r="F21" i="13"/>
  <c r="H21" i="13"/>
  <c r="H73" i="13" s="1"/>
  <c r="H125" i="13" s="1"/>
  <c r="I21" i="13"/>
  <c r="J21" i="13" s="1"/>
  <c r="F23" i="13"/>
  <c r="H23" i="13"/>
  <c r="H75" i="13" s="1"/>
  <c r="I23" i="13"/>
  <c r="J23" i="13" s="1"/>
  <c r="F24" i="13"/>
  <c r="H24" i="13"/>
  <c r="H76" i="13" s="1"/>
  <c r="H128" i="13" s="1"/>
  <c r="I24" i="13"/>
  <c r="J24" i="13" s="1"/>
  <c r="F25" i="13"/>
  <c r="H25" i="13"/>
  <c r="H77" i="13" s="1"/>
  <c r="H129" i="13" s="1"/>
  <c r="I25" i="13"/>
  <c r="J25" i="13" s="1"/>
  <c r="F27" i="13"/>
  <c r="H27" i="13"/>
  <c r="H79" i="13" s="1"/>
  <c r="H131" i="13" s="1"/>
  <c r="I27" i="13"/>
  <c r="J27" i="13" s="1"/>
  <c r="F29" i="13"/>
  <c r="H29" i="13"/>
  <c r="H81" i="13" s="1"/>
  <c r="H133" i="13" s="1"/>
  <c r="I29" i="13"/>
  <c r="J29" i="13" s="1"/>
  <c r="F30" i="13"/>
  <c r="H30" i="13"/>
  <c r="H82" i="13" s="1"/>
  <c r="H134" i="13" s="1"/>
  <c r="I30" i="13"/>
  <c r="J30" i="13" s="1"/>
  <c r="F34" i="13"/>
  <c r="I34" i="13"/>
  <c r="F35" i="13"/>
  <c r="H35" i="13"/>
  <c r="H87" i="13" s="1"/>
  <c r="H139" i="13" s="1"/>
  <c r="I35" i="13"/>
  <c r="J35" i="13" s="1"/>
  <c r="F36" i="13"/>
  <c r="H36" i="13"/>
  <c r="H88" i="13" s="1"/>
  <c r="H140" i="13" s="1"/>
  <c r="I36" i="13"/>
  <c r="J36" i="13" s="1"/>
  <c r="F37" i="13"/>
  <c r="H37" i="13"/>
  <c r="H89" i="13" s="1"/>
  <c r="H141" i="13" s="1"/>
  <c r="I37" i="13"/>
  <c r="J37" i="13" s="1"/>
  <c r="F38" i="13"/>
  <c r="H38" i="13"/>
  <c r="H90" i="13" s="1"/>
  <c r="H142" i="13" s="1"/>
  <c r="I38" i="13"/>
  <c r="J38" i="13" s="1"/>
  <c r="F39" i="13"/>
  <c r="H39" i="13"/>
  <c r="H91" i="13" s="1"/>
  <c r="H143" i="13" s="1"/>
  <c r="I39" i="13"/>
  <c r="J39" i="13" s="1"/>
  <c r="F41" i="13"/>
  <c r="H41" i="13"/>
  <c r="I41" i="13"/>
  <c r="J41" i="13" s="1"/>
  <c r="F42" i="13"/>
  <c r="I42" i="13"/>
  <c r="J42" i="13" s="1"/>
  <c r="F61" i="13"/>
  <c r="I61" i="13"/>
  <c r="F62" i="13"/>
  <c r="I62" i="13"/>
  <c r="F63" i="13"/>
  <c r="I63" i="13"/>
  <c r="F64" i="13"/>
  <c r="I64" i="13"/>
  <c r="F65" i="13"/>
  <c r="I65" i="13"/>
  <c r="F66" i="13"/>
  <c r="I66" i="13"/>
  <c r="F67" i="13"/>
  <c r="I67" i="13"/>
  <c r="D68" i="13"/>
  <c r="F71" i="13"/>
  <c r="I71" i="13"/>
  <c r="F72" i="13"/>
  <c r="I72" i="13"/>
  <c r="F73" i="13"/>
  <c r="I73" i="13"/>
  <c r="F75" i="13"/>
  <c r="I75" i="13"/>
  <c r="F76" i="13"/>
  <c r="I76" i="13"/>
  <c r="F77" i="13"/>
  <c r="I77" i="13"/>
  <c r="F79" i="13"/>
  <c r="I79" i="13"/>
  <c r="F81" i="13"/>
  <c r="I81" i="13"/>
  <c r="F82" i="13"/>
  <c r="I82" i="13"/>
  <c r="F86" i="13"/>
  <c r="H86" i="13"/>
  <c r="H138" i="13" s="1"/>
  <c r="I86" i="13"/>
  <c r="F87" i="13"/>
  <c r="I87" i="13"/>
  <c r="F88" i="13"/>
  <c r="I88" i="13"/>
  <c r="F89" i="13"/>
  <c r="I89" i="13"/>
  <c r="F90" i="13"/>
  <c r="I90" i="13"/>
  <c r="F91" i="13"/>
  <c r="I91" i="13"/>
  <c r="F113" i="13"/>
  <c r="I113" i="13"/>
  <c r="F114" i="13"/>
  <c r="I114" i="13"/>
  <c r="F115" i="13"/>
  <c r="I115" i="13"/>
  <c r="F116" i="13"/>
  <c r="I116" i="13"/>
  <c r="F117" i="13"/>
  <c r="I117" i="13"/>
  <c r="F118" i="13"/>
  <c r="I118" i="13"/>
  <c r="F119" i="13"/>
  <c r="I119" i="13"/>
  <c r="D120" i="13"/>
  <c r="F123" i="13"/>
  <c r="I123" i="13"/>
  <c r="F124" i="13"/>
  <c r="I124" i="13"/>
  <c r="F125" i="13"/>
  <c r="I125" i="13"/>
  <c r="F127" i="13"/>
  <c r="I127" i="13"/>
  <c r="F128" i="13"/>
  <c r="I128" i="13"/>
  <c r="F129" i="13"/>
  <c r="I129" i="13"/>
  <c r="F131" i="13"/>
  <c r="I131" i="13"/>
  <c r="F133" i="13"/>
  <c r="I133" i="13"/>
  <c r="F134" i="13"/>
  <c r="I134" i="13"/>
  <c r="F138" i="13"/>
  <c r="I138" i="13"/>
  <c r="F139" i="13"/>
  <c r="I139" i="13"/>
  <c r="F140" i="13"/>
  <c r="I140" i="13"/>
  <c r="F141" i="13"/>
  <c r="I141" i="13"/>
  <c r="F142" i="13"/>
  <c r="I142" i="13"/>
  <c r="F143" i="13"/>
  <c r="I143" i="13"/>
  <c r="J32" i="12"/>
  <c r="K32" i="12"/>
  <c r="M32" i="12"/>
  <c r="L32" i="12"/>
  <c r="E32" i="12"/>
  <c r="F32" i="12"/>
  <c r="G32" i="12"/>
  <c r="H32" i="12"/>
  <c r="I32" i="12"/>
  <c r="D32" i="12"/>
  <c r="G22" i="12"/>
  <c r="F22" i="12"/>
  <c r="E22" i="12"/>
  <c r="D22" i="12"/>
  <c r="I22" i="12"/>
  <c r="H22" i="12"/>
  <c r="L14" i="12"/>
  <c r="E14" i="12"/>
  <c r="F14" i="12"/>
  <c r="G14" i="12"/>
  <c r="H14" i="12"/>
  <c r="I14" i="12"/>
  <c r="J14" i="12"/>
  <c r="D14" i="12"/>
  <c r="F83" i="13" l="1"/>
  <c r="I83" i="13"/>
  <c r="I95" i="13"/>
  <c r="F95" i="13"/>
  <c r="J19" i="13"/>
  <c r="J31" i="13" s="1"/>
  <c r="I31" i="13"/>
  <c r="F31" i="13"/>
  <c r="J34" i="13"/>
  <c r="J43" i="13" s="1"/>
  <c r="I43" i="13"/>
  <c r="F43" i="13"/>
  <c r="D15" i="8" s="1"/>
  <c r="H127" i="13"/>
  <c r="H123" i="13"/>
  <c r="J82" i="13"/>
  <c r="J134" i="13" s="1"/>
  <c r="J65" i="13"/>
  <c r="J117" i="13" s="1"/>
  <c r="K117" i="13" s="1"/>
  <c r="K42" i="13"/>
  <c r="J77" i="13"/>
  <c r="K77" i="13" s="1"/>
  <c r="K39" i="13"/>
  <c r="K19" i="13"/>
  <c r="J113" i="13"/>
  <c r="K113" i="13" s="1"/>
  <c r="J81" i="13"/>
  <c r="J133" i="13" s="1"/>
  <c r="J125" i="13"/>
  <c r="J63" i="13"/>
  <c r="K63" i="13" s="1"/>
  <c r="K41" i="13"/>
  <c r="K15" i="13"/>
  <c r="J67" i="13"/>
  <c r="K67" i="13" s="1"/>
  <c r="J76" i="13"/>
  <c r="J128" i="13" s="1"/>
  <c r="K21" i="13"/>
  <c r="H113" i="13"/>
  <c r="H16" i="13"/>
  <c r="F120" i="13"/>
  <c r="F68" i="13"/>
  <c r="K11" i="13"/>
  <c r="K25" i="13"/>
  <c r="K20" i="13"/>
  <c r="E45" i="8"/>
  <c r="J91" i="13"/>
  <c r="K91" i="13" s="1"/>
  <c r="K9" i="13"/>
  <c r="G70" i="8"/>
  <c r="K36" i="13"/>
  <c r="K13" i="13"/>
  <c r="D13" i="8"/>
  <c r="I68" i="13"/>
  <c r="K35" i="13"/>
  <c r="K12" i="13"/>
  <c r="G42" i="8"/>
  <c r="G40" i="8"/>
  <c r="G41" i="8"/>
  <c r="D45" i="8"/>
  <c r="J89" i="13"/>
  <c r="K89" i="13" s="1"/>
  <c r="K37" i="13"/>
  <c r="K10" i="13"/>
  <c r="J62" i="13"/>
  <c r="K62" i="13" s="1"/>
  <c r="J87" i="13"/>
  <c r="K87" i="13" s="1"/>
  <c r="J79" i="13"/>
  <c r="J131" i="13" s="1"/>
  <c r="K38" i="13"/>
  <c r="J90" i="13"/>
  <c r="K90" i="13" s="1"/>
  <c r="K23" i="13"/>
  <c r="J66" i="13"/>
  <c r="K14" i="13"/>
  <c r="I120" i="13"/>
  <c r="J88" i="13"/>
  <c r="K88" i="13" s="1"/>
  <c r="J72" i="13"/>
  <c r="J64" i="13"/>
  <c r="K64" i="13" s="1"/>
  <c r="I16" i="13"/>
  <c r="K86" i="13" l="1"/>
  <c r="K34" i="13"/>
  <c r="J83" i="13"/>
  <c r="F45" i="13"/>
  <c r="F47" i="13" s="1"/>
  <c r="E13" i="8"/>
  <c r="I45" i="13"/>
  <c r="F151" i="13"/>
  <c r="F154" i="13" s="1"/>
  <c r="F97" i="13"/>
  <c r="K125" i="13"/>
  <c r="K147" i="13"/>
  <c r="J129" i="13"/>
  <c r="K129" i="13" s="1"/>
  <c r="K65" i="13"/>
  <c r="J123" i="13"/>
  <c r="K73" i="13"/>
  <c r="G69" i="8"/>
  <c r="J119" i="13"/>
  <c r="K119" i="13" s="1"/>
  <c r="G71" i="8"/>
  <c r="K61" i="13"/>
  <c r="J115" i="13"/>
  <c r="K115" i="13" s="1"/>
  <c r="K43" i="13"/>
  <c r="J143" i="13"/>
  <c r="K143" i="13" s="1"/>
  <c r="J68" i="13"/>
  <c r="J114" i="13"/>
  <c r="K114" i="13" s="1"/>
  <c r="F15" i="8"/>
  <c r="G15" i="8" s="1"/>
  <c r="E15" i="8"/>
  <c r="J138" i="13"/>
  <c r="K138" i="13" s="1"/>
  <c r="K72" i="13"/>
  <c r="J141" i="13"/>
  <c r="K141" i="13" s="1"/>
  <c r="J120" i="13"/>
  <c r="J118" i="13"/>
  <c r="K118" i="13" s="1"/>
  <c r="K66" i="13"/>
  <c r="J142" i="13"/>
  <c r="K142" i="13" s="1"/>
  <c r="J124" i="13"/>
  <c r="K124" i="13" s="1"/>
  <c r="J139" i="13"/>
  <c r="K139" i="13" s="1"/>
  <c r="J140" i="13"/>
  <c r="K140" i="13" s="1"/>
  <c r="J16" i="13"/>
  <c r="J127" i="13"/>
  <c r="K127" i="13" s="1"/>
  <c r="K75" i="13"/>
  <c r="J116" i="13"/>
  <c r="K116" i="13" s="1"/>
  <c r="J135" i="13" l="1"/>
  <c r="J95" i="13"/>
  <c r="K95" i="13" s="1"/>
  <c r="K71" i="13"/>
  <c r="F13" i="8"/>
  <c r="J45" i="13"/>
  <c r="I47" i="13"/>
  <c r="J47" i="13" s="1"/>
  <c r="K123" i="13"/>
  <c r="E14" i="8"/>
  <c r="K83" i="13"/>
  <c r="I97" i="13"/>
  <c r="K31" i="13"/>
  <c r="F99" i="13"/>
  <c r="F102" i="13" s="1"/>
  <c r="K68" i="13"/>
  <c r="F14" i="8"/>
  <c r="G13" i="8"/>
  <c r="G43" i="8"/>
  <c r="F45" i="8"/>
  <c r="G45" i="8" s="1"/>
  <c r="K120" i="13"/>
  <c r="K16" i="13"/>
  <c r="H63" i="8"/>
  <c r="J149" i="13" l="1"/>
  <c r="K149" i="13" s="1"/>
  <c r="K135" i="13"/>
  <c r="I50" i="13"/>
  <c r="J50" i="13" s="1"/>
  <c r="J97" i="13"/>
  <c r="K97" i="13" s="1"/>
  <c r="I99" i="13"/>
  <c r="I102" i="13" s="1"/>
  <c r="H34" i="8" s="1"/>
  <c r="H49" i="8" s="1"/>
  <c r="H78" i="8" s="1"/>
  <c r="D14" i="8"/>
  <c r="G14" i="8" s="1"/>
  <c r="E82" i="8"/>
  <c r="H77" i="8"/>
  <c r="F74" i="8"/>
  <c r="G74" i="8" s="1"/>
  <c r="E16" i="8"/>
  <c r="E18" i="8" s="1"/>
  <c r="E53" i="8" l="1"/>
  <c r="G72" i="8"/>
  <c r="K45" i="13"/>
  <c r="D16" i="8"/>
  <c r="D18" i="8" s="1"/>
  <c r="F50" i="13"/>
  <c r="H7" i="8"/>
  <c r="K47" i="13"/>
  <c r="F16" i="8"/>
  <c r="J99" i="13"/>
  <c r="K50" i="13" l="1"/>
  <c r="J102" i="13"/>
  <c r="K99" i="13"/>
  <c r="J151" i="13"/>
  <c r="K151" i="13" s="1"/>
  <c r="G16" i="8"/>
  <c r="F18" i="8"/>
  <c r="G18" i="8" s="1"/>
  <c r="K102" i="13" l="1"/>
  <c r="K154" i="13"/>
  <c r="K14" i="12" l="1"/>
  <c r="N32" i="12"/>
  <c r="E25" i="8" l="1"/>
  <c r="H22" i="8" l="1"/>
  <c r="H50" i="8" l="1"/>
  <c r="H79" i="8" s="1"/>
  <c r="H23" i="8"/>
  <c r="H51" i="8" l="1"/>
  <c r="H80" i="8" s="1"/>
</calcChain>
</file>

<file path=xl/sharedStrings.xml><?xml version="1.0" encoding="utf-8"?>
<sst xmlns="http://schemas.openxmlformats.org/spreadsheetml/2006/main" count="491" uniqueCount="178">
  <si>
    <t>Verkþáttur</t>
  </si>
  <si>
    <t>%</t>
  </si>
  <si>
    <t>Nú</t>
  </si>
  <si>
    <t>Frá upphafi</t>
  </si>
  <si>
    <t>Til greiðslu</t>
  </si>
  <si>
    <t>Ein.</t>
  </si>
  <si>
    <t>Magn</t>
  </si>
  <si>
    <t>Ein.verð</t>
  </si>
  <si>
    <t>Samtals</t>
  </si>
  <si>
    <t>Hlutfall %</t>
  </si>
  <si>
    <t>UPPGJÖRSFORM</t>
  </si>
  <si>
    <t>Tilboðsupphæð</t>
  </si>
  <si>
    <t>Fylgiskjal með reikningum - Magn framvindu</t>
  </si>
  <si>
    <t>Fylgiskjal með 1. reikningi</t>
  </si>
  <si>
    <t>Fylgiskjal með reikningum - Sundurliðun gatna</t>
  </si>
  <si>
    <t>NR.</t>
  </si>
  <si>
    <t>Alls kr.</t>
  </si>
  <si>
    <t>Umferðamerkingar og lokanir</t>
  </si>
  <si>
    <t>kr.</t>
  </si>
  <si>
    <t>Skipting reiknings:</t>
  </si>
  <si>
    <t>Reikningur 1</t>
  </si>
  <si>
    <t xml:space="preserve">  </t>
  </si>
  <si>
    <t>Samtals greitt:</t>
  </si>
  <si>
    <t>Reikningur 2</t>
  </si>
  <si>
    <t>osfrv.</t>
  </si>
  <si>
    <t>Götuheiti - ( kafli )</t>
  </si>
  <si>
    <t>tonn</t>
  </si>
  <si>
    <t>Gata 2</t>
  </si>
  <si>
    <t>Vsk. af reikningsupphæð:</t>
  </si>
  <si>
    <t>Fylla skal í gula reiti</t>
  </si>
  <si>
    <t>Fylgiskjal með 2. reikningi</t>
  </si>
  <si>
    <t>m</t>
  </si>
  <si>
    <t>Samtals upphæð</t>
  </si>
  <si>
    <t>Reikningur 3</t>
  </si>
  <si>
    <t>Til greiðslu nú</t>
  </si>
  <si>
    <t>Áður greitt</t>
  </si>
  <si>
    <t>Dagbók - malbik</t>
  </si>
  <si>
    <t>Útboð nr.</t>
  </si>
  <si>
    <t>Verkheiti:</t>
  </si>
  <si>
    <t>Verktaki:</t>
  </si>
  <si>
    <t>Verkþáttur / verkstaður:</t>
  </si>
  <si>
    <t>Dagsetning:</t>
  </si>
  <si>
    <t>Skráð af:</t>
  </si>
  <si>
    <t>Upphafstími framkv.:</t>
  </si>
  <si>
    <t>Lokatími framkv.:</t>
  </si>
  <si>
    <t>Veður [lýsing]:</t>
  </si>
  <si>
    <t>Hitastig [°C]:</t>
  </si>
  <si>
    <t>Vindhraði,  [m/s] :</t>
  </si>
  <si>
    <t>Mannafli [starfsheiti]:</t>
  </si>
  <si>
    <t>Fjöldi:</t>
  </si>
  <si>
    <t>Tímar:</t>
  </si>
  <si>
    <t>Alls tímar:</t>
  </si>
  <si>
    <t>Tæki:</t>
  </si>
  <si>
    <t>Lýsing tækis:</t>
  </si>
  <si>
    <t>Timar:</t>
  </si>
  <si>
    <t>Yfirlögn eða fræstur flötur:</t>
  </si>
  <si>
    <t>Framleiðandi efnis [stöð]:</t>
  </si>
  <si>
    <t>Gerð malbiks:</t>
  </si>
  <si>
    <t>Steinefni:</t>
  </si>
  <si>
    <t>Íblöndunarefni:</t>
  </si>
  <si>
    <t>Hiti í skúffu [°C]:</t>
  </si>
  <si>
    <t>Flötur [m2]:</t>
  </si>
  <si>
    <t>Tonn [kg/m2]:</t>
  </si>
  <si>
    <t>Þykkt, áætluð:</t>
  </si>
  <si>
    <t>Þykkt, raun:</t>
  </si>
  <si>
    <t>Brunnar, stk:</t>
  </si>
  <si>
    <t>Niðurföll og spindlar, stk:</t>
  </si>
  <si>
    <t>Ástand yfirborðs fyrir malbikun:</t>
  </si>
  <si>
    <t>Athugasemdir (fyrirspurnir verktaka og/eða ábendingar eftirlits):</t>
  </si>
  <si>
    <t>Samskipti:</t>
  </si>
  <si>
    <t xml:space="preserve">áætlað </t>
  </si>
  <si>
    <t xml:space="preserve">Tilboð </t>
  </si>
  <si>
    <t>1.2</t>
  </si>
  <si>
    <t>Undirbúningsvinna</t>
  </si>
  <si>
    <r>
      <rPr>
        <sz val="11"/>
        <rFont val="Calibri"/>
        <family val="2"/>
        <charset val="1"/>
      </rPr>
      <t>m</t>
    </r>
    <r>
      <rPr>
        <vertAlign val="superscript"/>
        <sz val="11"/>
        <rFont val="Calibri"/>
        <family val="2"/>
        <charset val="1"/>
      </rPr>
      <t>2</t>
    </r>
  </si>
  <si>
    <t>1.3</t>
  </si>
  <si>
    <t>Malbikun</t>
  </si>
  <si>
    <r>
      <rPr>
        <sz val="11"/>
        <rFont val="Calibri"/>
        <family val="2"/>
        <charset val="1"/>
      </rPr>
      <t>m</t>
    </r>
    <r>
      <rPr>
        <vertAlign val="superscript"/>
        <sz val="11"/>
        <color rgb="FF000000"/>
        <rFont val="Calibri"/>
        <family val="2"/>
        <charset val="1"/>
      </rPr>
      <t>2</t>
    </r>
  </si>
  <si>
    <r>
      <rPr>
        <sz val="11"/>
        <rFont val="Calibri"/>
        <family val="2"/>
        <charset val="1"/>
      </rPr>
      <t>m</t>
    </r>
    <r>
      <rPr>
        <vertAlign val="superscript"/>
        <sz val="11"/>
        <color rgb="FF000000"/>
        <rFont val="Calibri"/>
        <family val="2"/>
        <charset val="1"/>
      </rPr>
      <t>3</t>
    </r>
  </si>
  <si>
    <r>
      <rPr>
        <sz val="11"/>
        <rFont val="Calibri"/>
        <family val="2"/>
        <charset val="1"/>
      </rPr>
      <t>m</t>
    </r>
    <r>
      <rPr>
        <vertAlign val="superscript"/>
        <sz val="11"/>
        <color rgb="FF000000"/>
        <rFont val="Calibri"/>
        <family val="2"/>
        <charset val="1"/>
      </rPr>
      <t>4</t>
    </r>
  </si>
  <si>
    <t>1.4</t>
  </si>
  <si>
    <t>Viðgerðir á malbikuðum slitlögum</t>
  </si>
  <si>
    <r>
      <rPr>
        <sz val="10"/>
        <rFont val="Arial"/>
        <family val="2"/>
        <charset val="1"/>
      </rPr>
      <t>m</t>
    </r>
    <r>
      <rPr>
        <vertAlign val="superscript"/>
        <sz val="11"/>
        <color rgb="FF000000"/>
        <rFont val="Calibri"/>
        <family val="2"/>
        <charset val="1"/>
      </rPr>
      <t>2</t>
    </r>
  </si>
  <si>
    <t>Fylgiskjal með 3. reikningi</t>
  </si>
  <si>
    <t xml:space="preserve">Malbikun </t>
  </si>
  <si>
    <t xml:space="preserve"> 1.5</t>
  </si>
  <si>
    <t>1.2.1</t>
  </si>
  <si>
    <t>1.2.2</t>
  </si>
  <si>
    <t>1.2.3</t>
  </si>
  <si>
    <t>1.2.4</t>
  </si>
  <si>
    <t>1.2.5</t>
  </si>
  <si>
    <t>1.2.6</t>
  </si>
  <si>
    <t>1.2.7</t>
  </si>
  <si>
    <t>Fræsun v. lagfæringa á skemmdum í slitlagi</t>
  </si>
  <si>
    <t xml:space="preserve"> Sögun v. lagfæringa á skemmdum í slitlagi</t>
  </si>
  <si>
    <t xml:space="preserve"> Uppúrtekt, fylling og þjöppun</t>
  </si>
  <si>
    <t xml:space="preserve"> Jarðvegsskipti</t>
  </si>
  <si>
    <t xml:space="preserve"> Lagfæring á brunnum, niðurföllum og spindillokum</t>
  </si>
  <si>
    <t xml:space="preserve"> Heilfræsun gatna</t>
  </si>
  <si>
    <t>1.3.1</t>
  </si>
  <si>
    <t>Malbikun - Yfirlagnir</t>
  </si>
  <si>
    <t>1.3.2</t>
  </si>
  <si>
    <t>1.3.3</t>
  </si>
  <si>
    <t xml:space="preserve">Malbikun - Hjólfrafylling </t>
  </si>
  <si>
    <t>Malbikun - Stígar</t>
  </si>
  <si>
    <t>1.4.1</t>
  </si>
  <si>
    <t>Malbikun - Viðgerð</t>
  </si>
  <si>
    <t>MALBIKUN - YFIRLAGNIR</t>
  </si>
  <si>
    <t>Malbiksgerð</t>
  </si>
  <si>
    <t xml:space="preserve">1.2.1 Fræsun lása </t>
  </si>
  <si>
    <t>1.2.2  Fræsun, lagf.</t>
  </si>
  <si>
    <t>1.2.3  Sögun, lagf.</t>
  </si>
  <si>
    <t>1.2.4  Uppúrtekt</t>
  </si>
  <si>
    <t>1.2.6 Brunnar, niðurf., spindill.</t>
  </si>
  <si>
    <t>1.2.7 Heilfræsun</t>
  </si>
  <si>
    <t>1.3.1  Malbikun Yfirlagnir</t>
  </si>
  <si>
    <t>m2</t>
  </si>
  <si>
    <t>stk</t>
  </si>
  <si>
    <t>Aðeins greitt fyrir fullgerðar og fullmældar götur</t>
  </si>
  <si>
    <t>MALBIKUN - STÍGA</t>
  </si>
  <si>
    <t>MALBIKUN - VIÐGERÐIR</t>
  </si>
  <si>
    <t xml:space="preserve">Viðgerðir og yfirlagnir gatna í Garðabæ </t>
  </si>
  <si>
    <t xml:space="preserve">Viðgerðir og yfirlagnir gatna og stíga í Garðabæ - Sundurliðun gatna </t>
  </si>
  <si>
    <t>Gata 1</t>
  </si>
  <si>
    <t>Aðeins greitt fyrir fullgerða og fullmælda stíga</t>
  </si>
  <si>
    <t>Stígur 1</t>
  </si>
  <si>
    <t>Stígur 2</t>
  </si>
  <si>
    <t>1.3.2  Malbikun  Stígar</t>
  </si>
  <si>
    <t xml:space="preserve">1.3.3 Malbikun Hjólfarafylling </t>
  </si>
  <si>
    <t xml:space="preserve">1.3.3 Malbik Hjólfarafylling </t>
  </si>
  <si>
    <t xml:space="preserve">tonn </t>
  </si>
  <si>
    <t>1.5.3 Merking vinnusvæða</t>
  </si>
  <si>
    <t>Dags.</t>
  </si>
  <si>
    <t>1.2.5  Jarðvegs- skipti</t>
  </si>
  <si>
    <t>1.4.2</t>
  </si>
  <si>
    <t>1.4.1 Flötur - Viðgerð</t>
  </si>
  <si>
    <t xml:space="preserve">1.4.2 Malbikun íkast </t>
  </si>
  <si>
    <t xml:space="preserve">1.4.2 Malbik íkast </t>
  </si>
  <si>
    <t xml:space="preserve">Viðgerðir og yfirlagnir í Garðabæ </t>
  </si>
  <si>
    <t xml:space="preserve">Undirbúningsvinna </t>
  </si>
  <si>
    <t xml:space="preserve"> 1.2</t>
  </si>
  <si>
    <t xml:space="preserve"> 1.3</t>
  </si>
  <si>
    <t xml:space="preserve"> 1.4 </t>
  </si>
  <si>
    <t xml:space="preserve">Viðgerðir á malbikuðum slitlögum </t>
  </si>
  <si>
    <t>Götukafli 1</t>
  </si>
  <si>
    <t>Götukafli 2</t>
  </si>
  <si>
    <t>Reikningsupphæð m/vsk.  skv. meðfylgjandi sundurliðun</t>
  </si>
  <si>
    <t xml:space="preserve">Verkþáttur </t>
  </si>
  <si>
    <t>Nr.</t>
  </si>
  <si>
    <t xml:space="preserve">Upphæð nú </t>
  </si>
  <si>
    <t xml:space="preserve">Upphæð frá upphafi </t>
  </si>
  <si>
    <t xml:space="preserve">Hlutfall </t>
  </si>
  <si>
    <t>Tilboð</t>
  </si>
  <si>
    <t xml:space="preserve">Umferðarmerkingar og lokanir </t>
  </si>
  <si>
    <t xml:space="preserve">Yfirlit verkreiknings 1   </t>
  </si>
  <si>
    <t>Yfirlit verkreiknings 2</t>
  </si>
  <si>
    <t>Yfirlit verkreiknings 3</t>
  </si>
  <si>
    <t>Hjólfarafylling - malbikun</t>
  </si>
  <si>
    <t xml:space="preserve">Handídráttur - íkast  </t>
  </si>
  <si>
    <t xml:space="preserve">Malbikun - Handídráttur (íkast) </t>
  </si>
  <si>
    <t xml:space="preserve"> Fræsun lása fyrir yfirlögn</t>
  </si>
  <si>
    <t xml:space="preserve">Samtals </t>
  </si>
  <si>
    <t>Yfirlögn AC8 EU, ÁDU&lt;3000, 26 mm</t>
  </si>
  <si>
    <t>Yfirlögn AC11 EU, ÁDU 3000-8000, 35 mm</t>
  </si>
  <si>
    <t>Yfirlögn AC11, ÁDU 8000-15000, 40 mm</t>
  </si>
  <si>
    <t>Yfirlögn AC11, ÁDU 8000-15000, 50 mm</t>
  </si>
  <si>
    <t>Yfirlögn AC11, ÁDU &gt;15000, 40 mm</t>
  </si>
  <si>
    <t>Yfirlögn AC16, ÁDU 8000-15000, 45 mm</t>
  </si>
  <si>
    <t>Yfirlögn AC16, ÁDU &gt;15000, 45 mm</t>
  </si>
  <si>
    <t xml:space="preserve">Malbikun  AC 11 EU, ÁDU &lt;3000. 50mm </t>
  </si>
  <si>
    <r>
      <t>Hjólfarafylling - malbik AC11, ÁDU 3000-8000 (m.v. 50kg/m</t>
    </r>
    <r>
      <rPr>
        <sz val="11"/>
        <rFont val="Calibri"/>
        <family val="2"/>
      </rPr>
      <t>²</t>
    </r>
    <r>
      <rPr>
        <sz val="9.35"/>
        <rFont val="Calibri"/>
        <family val="2"/>
        <charset val="1"/>
      </rPr>
      <t>)</t>
    </r>
  </si>
  <si>
    <t>Malbikun á grús AC11, ÁDU 3000-8000, 50 mm</t>
  </si>
  <si>
    <t>Malbikun á grús AC11, ÁDU 8000-15000, 50 mm</t>
  </si>
  <si>
    <t>Malbikun á grús AC11, ÁDU &gt;15000, 50 mm</t>
  </si>
  <si>
    <t>Malbikun í fræsingu AC11, ÁDU 8000-15000, 50 mm</t>
  </si>
  <si>
    <t>Malbikun í fræsingu AC11, ÁDU &gt;15000, 50 mm</t>
  </si>
  <si>
    <t>Malbikun í fræsingu AC16, ÁDU &gt;15000, 50 mm</t>
  </si>
  <si>
    <t xml:space="preserve">Handídráttur - malbik AC11, ÁDU 3000-8000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</si>
</sst>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\ _k_r_._-;\-* #,##0\ _k_r_._-;_-* &quot;-&quot;\ _k_r_._-;_-@_-"/>
    <numFmt numFmtId="165" formatCode="_-* #,##0.00\ &quot;kr.&quot;_-;\-* #,##0.00\ &quot;kr.&quot;_-;_-* &quot;-&quot;??\ &quot;kr.&quot;_-;_-@_-"/>
    <numFmt numFmtId="166" formatCode="_-* #,##0.00\ _k_r_._-;\-* #,##0.00\ _k_r_._-;_-* &quot;-&quot;??\ _k_r_._-;_-@_-"/>
    <numFmt numFmtId="167" formatCode="#,##0.0"/>
    <numFmt numFmtId="168" formatCode="0.0"/>
    <numFmt numFmtId="169" formatCode="#,##0\ &quot;kr.&quot;"/>
    <numFmt numFmtId="170" formatCode="_-* #,##0\ _k_r_._-;\-* #,##0\ _k_r_._-;_-* &quot;-&quot;??\ _k_r_._-;_-@_-"/>
    <numFmt numFmtId="171" formatCode="_-* #,##0\ [$kr.-40F]_-;\-* #,##0\ [$kr.-40F]_-;_-* &quot;-&quot;??\ [$kr.-40F]_-;_-@_-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Calibri"/>
      <family val="2"/>
      <charset val="1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name val="Calibri"/>
      <family val="2"/>
      <charset val="1"/>
    </font>
    <font>
      <vertAlign val="superscript"/>
      <sz val="11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</font>
    <font>
      <sz val="9.35"/>
      <name val="Calibri"/>
      <family val="2"/>
      <charset val="1"/>
    </font>
    <font>
      <sz val="11"/>
      <name val="Calibri"/>
      <family val="2"/>
      <scheme val="minor"/>
    </font>
    <font>
      <sz val="10"/>
      <name val="Times New Roman"/>
      <family val="1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BFBFBF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6D9F1"/>
      </patternFill>
    </fill>
    <fill>
      <patternFill patternType="solid">
        <fgColor rgb="FFC0C0C0"/>
        <bgColor rgb="FFBFBFBF"/>
      </patternFill>
    </fill>
    <fill>
      <patternFill patternType="solid">
        <fgColor theme="5" tint="0.59999389629810485"/>
        <bgColor rgb="FFC6D9F1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6" fontId="5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" fillId="0" borderId="0"/>
    <xf numFmtId="0" fontId="15" fillId="0" borderId="0"/>
    <xf numFmtId="0" fontId="5" fillId="0" borderId="0"/>
    <xf numFmtId="0" fontId="5" fillId="0" borderId="0"/>
  </cellStyleXfs>
  <cellXfs count="320">
    <xf numFmtId="0" fontId="0" fillId="0" borderId="0" xfId="0"/>
    <xf numFmtId="0" fontId="1" fillId="0" borderId="0" xfId="6" applyBorder="1"/>
    <xf numFmtId="0" fontId="1" fillId="0" borderId="37" xfId="6" applyBorder="1"/>
    <xf numFmtId="0" fontId="1" fillId="0" borderId="13" xfId="6" applyBorder="1"/>
    <xf numFmtId="0" fontId="9" fillId="0" borderId="13" xfId="6" applyFont="1" applyBorder="1" applyAlignment="1"/>
    <xf numFmtId="0" fontId="10" fillId="0" borderId="13" xfId="6" applyFont="1" applyBorder="1" applyAlignment="1">
      <alignment horizontal="right"/>
    </xf>
    <xf numFmtId="0" fontId="11" fillId="0" borderId="7" xfId="6" applyFont="1" applyBorder="1" applyAlignment="1">
      <alignment horizontal="center"/>
    </xf>
    <xf numFmtId="0" fontId="1" fillId="0" borderId="34" xfId="6" applyBorder="1"/>
    <xf numFmtId="0" fontId="1" fillId="0" borderId="0" xfId="6"/>
    <xf numFmtId="0" fontId="1" fillId="0" borderId="38" xfId="6" applyBorder="1"/>
    <xf numFmtId="0" fontId="1" fillId="0" borderId="16" xfId="6" applyBorder="1"/>
    <xf numFmtId="0" fontId="12" fillId="0" borderId="16" xfId="6" applyFont="1" applyBorder="1" applyAlignment="1">
      <alignment vertical="center"/>
    </xf>
    <xf numFmtId="0" fontId="1" fillId="0" borderId="41" xfId="6" applyBorder="1"/>
    <xf numFmtId="0" fontId="13" fillId="0" borderId="40" xfId="6" applyFont="1" applyBorder="1" applyAlignment="1">
      <alignment horizontal="right"/>
    </xf>
    <xf numFmtId="0" fontId="8" fillId="0" borderId="0" xfId="6" applyFont="1" applyBorder="1" applyAlignment="1">
      <alignment horizontal="center"/>
    </xf>
    <xf numFmtId="0" fontId="1" fillId="0" borderId="39" xfId="6" applyBorder="1"/>
    <xf numFmtId="0" fontId="13" fillId="0" borderId="40" xfId="6" applyFont="1" applyBorder="1" applyAlignment="1"/>
    <xf numFmtId="0" fontId="13" fillId="0" borderId="0" xfId="6" applyFont="1" applyBorder="1" applyAlignment="1"/>
    <xf numFmtId="0" fontId="13" fillId="0" borderId="16" xfId="6" applyFont="1" applyBorder="1" applyAlignment="1"/>
    <xf numFmtId="0" fontId="1" fillId="0" borderId="16" xfId="6" applyBorder="1" applyAlignment="1"/>
    <xf numFmtId="0" fontId="1" fillId="0" borderId="39" xfId="6" applyBorder="1" applyAlignment="1"/>
    <xf numFmtId="0" fontId="1" fillId="0" borderId="40" xfId="6" applyBorder="1"/>
    <xf numFmtId="0" fontId="1" fillId="0" borderId="0" xfId="6" applyBorder="1" applyAlignment="1"/>
    <xf numFmtId="0" fontId="13" fillId="0" borderId="0" xfId="6" applyFont="1" applyBorder="1" applyAlignment="1">
      <alignment horizontal="right"/>
    </xf>
    <xf numFmtId="14" fontId="14" fillId="0" borderId="16" xfId="6" applyNumberFormat="1" applyFont="1" applyFill="1" applyBorder="1" applyAlignment="1">
      <alignment horizontal="center" wrapText="1"/>
    </xf>
    <xf numFmtId="0" fontId="1" fillId="0" borderId="0" xfId="6" applyFill="1" applyBorder="1"/>
    <xf numFmtId="0" fontId="14" fillId="0" borderId="16" xfId="6" applyFont="1" applyFill="1" applyBorder="1" applyAlignment="1">
      <alignment horizontal="center" wrapText="1"/>
    </xf>
    <xf numFmtId="0" fontId="14" fillId="0" borderId="0" xfId="6" applyFont="1" applyFill="1" applyBorder="1" applyAlignment="1">
      <alignment horizontal="justify" vertical="top" wrapText="1"/>
    </xf>
    <xf numFmtId="0" fontId="14" fillId="0" borderId="16" xfId="6" applyFont="1" applyFill="1" applyBorder="1" applyAlignment="1">
      <alignment horizontal="left" wrapText="1"/>
    </xf>
    <xf numFmtId="0" fontId="14" fillId="0" borderId="41" xfId="6" applyFont="1" applyBorder="1" applyAlignment="1">
      <alignment wrapText="1"/>
    </xf>
    <xf numFmtId="0" fontId="14" fillId="0" borderId="0" xfId="6" applyFont="1" applyFill="1" applyAlignment="1">
      <alignment horizontal="left" wrapText="1"/>
    </xf>
    <xf numFmtId="0" fontId="14" fillId="0" borderId="0" xfId="6" applyFont="1" applyFill="1" applyBorder="1" applyAlignment="1">
      <alignment horizontal="center" wrapText="1"/>
    </xf>
    <xf numFmtId="0" fontId="14" fillId="0" borderId="0" xfId="6" applyFont="1" applyBorder="1" applyAlignment="1">
      <alignment wrapText="1"/>
    </xf>
    <xf numFmtId="0" fontId="14" fillId="0" borderId="13" xfId="6" applyFont="1" applyFill="1" applyBorder="1" applyAlignment="1">
      <alignment horizontal="left" wrapText="1"/>
    </xf>
    <xf numFmtId="0" fontId="1" fillId="0" borderId="13" xfId="6" applyFill="1" applyBorder="1"/>
    <xf numFmtId="0" fontId="14" fillId="0" borderId="0" xfId="6" applyFont="1" applyFill="1" applyBorder="1" applyAlignment="1"/>
    <xf numFmtId="20" fontId="1" fillId="0" borderId="16" xfId="6" applyNumberFormat="1" applyFill="1" applyBorder="1" applyAlignment="1">
      <alignment horizontal="center"/>
    </xf>
    <xf numFmtId="0" fontId="14" fillId="0" borderId="0" xfId="6" applyFont="1" applyFill="1" applyBorder="1" applyAlignment="1">
      <alignment horizontal="right"/>
    </xf>
    <xf numFmtId="20" fontId="1" fillId="0" borderId="16" xfId="6" applyNumberFormat="1" applyFill="1" applyBorder="1" applyAlignment="1"/>
    <xf numFmtId="0" fontId="14" fillId="0" borderId="0" xfId="6" applyFont="1" applyBorder="1" applyAlignment="1">
      <alignment vertical="top" wrapText="1"/>
    </xf>
    <xf numFmtId="0" fontId="1" fillId="0" borderId="0" xfId="6" applyBorder="1" applyAlignment="1">
      <alignment horizontal="right"/>
    </xf>
    <xf numFmtId="0" fontId="14" fillId="0" borderId="0" xfId="6" applyFont="1" applyFill="1" applyBorder="1" applyAlignment="1">
      <alignment wrapText="1"/>
    </xf>
    <xf numFmtId="0" fontId="14" fillId="0" borderId="0" xfId="6" applyFont="1" applyBorder="1" applyAlignment="1">
      <alignment horizontal="left" vertical="top" wrapText="1"/>
    </xf>
    <xf numFmtId="20" fontId="1" fillId="0" borderId="0" xfId="6" applyNumberFormat="1" applyFill="1" applyBorder="1" applyAlignment="1">
      <alignment horizontal="center"/>
    </xf>
    <xf numFmtId="0" fontId="14" fillId="0" borderId="7" xfId="6" applyFont="1" applyBorder="1" applyAlignment="1">
      <alignment vertical="top" wrapText="1"/>
    </xf>
    <xf numFmtId="0" fontId="14" fillId="0" borderId="0" xfId="6" applyFont="1" applyBorder="1" applyAlignment="1">
      <alignment horizontal="left" wrapText="1"/>
    </xf>
    <xf numFmtId="0" fontId="1" fillId="0" borderId="0" xfId="6" applyBorder="1" applyAlignment="1">
      <alignment horizontal="left"/>
    </xf>
    <xf numFmtId="0" fontId="14" fillId="0" borderId="16" xfId="6" applyFont="1" applyBorder="1" applyAlignment="1">
      <alignment vertical="top" wrapText="1"/>
    </xf>
    <xf numFmtId="0" fontId="14" fillId="0" borderId="0" xfId="6" applyFont="1" applyFill="1" applyBorder="1" applyAlignment="1">
      <alignment horizontal="left"/>
    </xf>
    <xf numFmtId="0" fontId="14" fillId="0" borderId="0" xfId="6" applyFont="1" applyFill="1" applyBorder="1" applyAlignment="1">
      <alignment horizontal="right" wrapText="1"/>
    </xf>
    <xf numFmtId="0" fontId="14" fillId="0" borderId="0" xfId="6" applyFont="1" applyFill="1" applyBorder="1" applyAlignment="1">
      <alignment vertical="top" wrapText="1"/>
    </xf>
    <xf numFmtId="0" fontId="14" fillId="0" borderId="13" xfId="6" applyFont="1" applyFill="1" applyBorder="1" applyAlignment="1">
      <alignment vertical="top" wrapText="1"/>
    </xf>
    <xf numFmtId="0" fontId="14" fillId="0" borderId="16" xfId="6" applyFont="1" applyFill="1" applyBorder="1" applyAlignment="1">
      <alignment vertical="top" wrapText="1"/>
    </xf>
    <xf numFmtId="0" fontId="14" fillId="0" borderId="0" xfId="6" applyFont="1" applyBorder="1" applyAlignment="1">
      <alignment horizontal="right"/>
    </xf>
    <xf numFmtId="0" fontId="14" fillId="0" borderId="0" xfId="6" applyFont="1" applyBorder="1" applyAlignment="1"/>
    <xf numFmtId="0" fontId="14" fillId="0" borderId="0" xfId="6" applyFont="1" applyBorder="1" applyAlignment="1">
      <alignment horizontal="right" wrapText="1"/>
    </xf>
    <xf numFmtId="0" fontId="14" fillId="0" borderId="0" xfId="6" applyFont="1" applyBorder="1" applyAlignment="1">
      <alignment horizontal="left"/>
    </xf>
    <xf numFmtId="0" fontId="14" fillId="0" borderId="16" xfId="6" applyFont="1" applyBorder="1" applyAlignment="1"/>
    <xf numFmtId="0" fontId="14" fillId="0" borderId="16" xfId="6" applyFont="1" applyBorder="1" applyAlignment="1">
      <alignment horizontal="left" vertical="top" wrapText="1"/>
    </xf>
    <xf numFmtId="0" fontId="1" fillId="0" borderId="16" xfId="6" applyBorder="1" applyAlignment="1">
      <alignment horizontal="left"/>
    </xf>
    <xf numFmtId="167" fontId="16" fillId="0" borderId="0" xfId="8" applyNumberFormat="1" applyFont="1"/>
    <xf numFmtId="167" fontId="16" fillId="0" borderId="0" xfId="8" applyNumberFormat="1" applyFont="1" applyAlignment="1">
      <alignment horizontal="center"/>
    </xf>
    <xf numFmtId="167" fontId="16" fillId="0" borderId="0" xfId="8" applyNumberFormat="1" applyFont="1" applyBorder="1" applyAlignment="1">
      <alignment horizontal="center"/>
    </xf>
    <xf numFmtId="167" fontId="16" fillId="0" borderId="0" xfId="8" applyNumberFormat="1" applyFont="1" applyFill="1" applyAlignment="1">
      <alignment horizontal="center"/>
    </xf>
    <xf numFmtId="3" fontId="16" fillId="0" borderId="0" xfId="8" applyNumberFormat="1" applyFont="1" applyAlignment="1">
      <alignment horizontal="center"/>
    </xf>
    <xf numFmtId="167" fontId="16" fillId="0" borderId="5" xfId="8" applyNumberFormat="1" applyFont="1" applyBorder="1"/>
    <xf numFmtId="167" fontId="16" fillId="0" borderId="5" xfId="8" applyNumberFormat="1" applyFont="1" applyBorder="1" applyAlignment="1">
      <alignment horizontal="center"/>
    </xf>
    <xf numFmtId="167" fontId="16" fillId="0" borderId="5" xfId="8" applyNumberFormat="1" applyFont="1" applyFill="1" applyBorder="1" applyAlignment="1">
      <alignment horizontal="center"/>
    </xf>
    <xf numFmtId="3" fontId="19" fillId="0" borderId="5" xfId="8" applyNumberFormat="1" applyFont="1" applyBorder="1" applyAlignment="1">
      <alignment vertical="center" wrapText="1"/>
    </xf>
    <xf numFmtId="167" fontId="16" fillId="0" borderId="5" xfId="8" applyNumberFormat="1" applyFont="1" applyBorder="1" applyAlignment="1">
      <alignment vertical="center"/>
    </xf>
    <xf numFmtId="167" fontId="16" fillId="0" borderId="5" xfId="8" applyNumberFormat="1" applyFont="1" applyBorder="1" applyAlignment="1">
      <alignment horizontal="center" vertical="center"/>
    </xf>
    <xf numFmtId="167" fontId="16" fillId="0" borderId="5" xfId="8" applyNumberFormat="1" applyFont="1" applyFill="1" applyBorder="1" applyAlignment="1">
      <alignment horizontal="center" vertical="center"/>
    </xf>
    <xf numFmtId="0" fontId="30" fillId="0" borderId="5" xfId="8" applyFont="1" applyBorder="1" applyAlignment="1">
      <alignment horizontal="left" wrapText="1"/>
    </xf>
    <xf numFmtId="167" fontId="16" fillId="0" borderId="15" xfId="8" applyNumberFormat="1" applyFont="1" applyBorder="1"/>
    <xf numFmtId="167" fontId="16" fillId="0" borderId="15" xfId="8" applyNumberFormat="1" applyFont="1" applyBorder="1" applyAlignment="1">
      <alignment horizontal="center"/>
    </xf>
    <xf numFmtId="167" fontId="16" fillId="0" borderId="0" xfId="8" applyNumberFormat="1" applyFont="1" applyBorder="1"/>
    <xf numFmtId="167" fontId="29" fillId="0" borderId="0" xfId="8" applyNumberFormat="1" applyFont="1" applyBorder="1" applyAlignment="1">
      <alignment horizontal="center"/>
    </xf>
    <xf numFmtId="167" fontId="29" fillId="0" borderId="0" xfId="8" applyNumberFormat="1" applyFont="1" applyFill="1" applyBorder="1" applyAlignment="1">
      <alignment horizontal="center"/>
    </xf>
    <xf numFmtId="3" fontId="29" fillId="0" borderId="0" xfId="8" applyNumberFormat="1" applyFont="1" applyBorder="1" applyAlignment="1">
      <alignment horizontal="center"/>
    </xf>
    <xf numFmtId="167" fontId="29" fillId="0" borderId="15" xfId="8" applyNumberFormat="1" applyFont="1" applyBorder="1" applyAlignment="1">
      <alignment horizontal="center"/>
    </xf>
    <xf numFmtId="167" fontId="16" fillId="0" borderId="5" xfId="8" applyNumberFormat="1" applyFont="1" applyBorder="1" applyAlignment="1">
      <alignment wrapText="1"/>
    </xf>
    <xf numFmtId="167" fontId="29" fillId="0" borderId="0" xfId="8" applyNumberFormat="1" applyFont="1" applyBorder="1" applyAlignment="1">
      <alignment horizontal="right"/>
    </xf>
    <xf numFmtId="0" fontId="5" fillId="0" borderId="0" xfId="8"/>
    <xf numFmtId="0" fontId="17" fillId="0" borderId="0" xfId="8" applyFont="1" applyBorder="1" applyAlignment="1">
      <alignment horizontal="left"/>
    </xf>
    <xf numFmtId="0" fontId="17" fillId="0" borderId="0" xfId="8" applyFont="1" applyBorder="1" applyAlignment="1">
      <alignment horizontal="center"/>
    </xf>
    <xf numFmtId="0" fontId="17" fillId="0" borderId="0" xfId="8" applyFont="1" applyFill="1" applyBorder="1" applyAlignment="1">
      <alignment horizontal="center"/>
    </xf>
    <xf numFmtId="0" fontId="28" fillId="0" borderId="0" xfId="8" applyFont="1" applyBorder="1"/>
    <xf numFmtId="0" fontId="20" fillId="0" borderId="0" xfId="8" applyFont="1" applyBorder="1" applyAlignment="1"/>
    <xf numFmtId="3" fontId="16" fillId="0" borderId="0" xfId="8" applyNumberFormat="1" applyFont="1" applyFill="1" applyBorder="1" applyAlignment="1">
      <alignment horizontal="center"/>
    </xf>
    <xf numFmtId="3" fontId="16" fillId="0" borderId="0" xfId="8" applyNumberFormat="1" applyFont="1" applyBorder="1" applyAlignment="1">
      <alignment horizontal="center"/>
    </xf>
    <xf numFmtId="167" fontId="29" fillId="7" borderId="5" xfId="8" applyNumberFormat="1" applyFont="1" applyFill="1" applyBorder="1" applyAlignment="1">
      <alignment horizontal="center"/>
    </xf>
    <xf numFmtId="167" fontId="16" fillId="7" borderId="5" xfId="8" applyNumberFormat="1" applyFont="1" applyFill="1" applyBorder="1" applyAlignment="1">
      <alignment horizontal="center" wrapText="1"/>
    </xf>
    <xf numFmtId="3" fontId="16" fillId="7" borderId="5" xfId="8" applyNumberFormat="1" applyFont="1" applyFill="1" applyBorder="1" applyAlignment="1">
      <alignment horizontal="center"/>
    </xf>
    <xf numFmtId="167" fontId="16" fillId="7" borderId="5" xfId="8" applyNumberFormat="1" applyFont="1" applyFill="1" applyBorder="1" applyAlignment="1">
      <alignment horizontal="center"/>
    </xf>
    <xf numFmtId="167" fontId="16" fillId="4" borderId="5" xfId="8" applyNumberFormat="1" applyFont="1" applyFill="1" applyBorder="1"/>
    <xf numFmtId="3" fontId="29" fillId="5" borderId="5" xfId="8" applyNumberFormat="1" applyFont="1" applyFill="1" applyBorder="1" applyAlignment="1">
      <alignment horizontal="center"/>
    </xf>
    <xf numFmtId="167" fontId="31" fillId="0" borderId="5" xfId="8" applyNumberFormat="1" applyFont="1" applyBorder="1"/>
    <xf numFmtId="167" fontId="31" fillId="0" borderId="5" xfId="8" applyNumberFormat="1" applyFont="1" applyBorder="1" applyAlignment="1">
      <alignment horizontal="center"/>
    </xf>
    <xf numFmtId="167" fontId="31" fillId="0" borderId="0" xfId="8" applyNumberFormat="1" applyFont="1"/>
    <xf numFmtId="167" fontId="16" fillId="0" borderId="0" xfId="8" applyNumberFormat="1" applyFont="1" applyFill="1" applyBorder="1" applyAlignment="1">
      <alignment horizontal="center" wrapText="1"/>
    </xf>
    <xf numFmtId="167" fontId="16" fillId="0" borderId="0" xfId="8" applyNumberFormat="1" applyFont="1" applyFill="1" applyBorder="1"/>
    <xf numFmtId="167" fontId="16" fillId="0" borderId="0" xfId="8" applyNumberFormat="1" applyFont="1" applyFill="1" applyBorder="1" applyAlignment="1">
      <alignment horizontal="center"/>
    </xf>
    <xf numFmtId="167" fontId="31" fillId="0" borderId="0" xfId="8" applyNumberFormat="1" applyFont="1" applyFill="1" applyBorder="1" applyAlignment="1">
      <alignment horizontal="center"/>
    </xf>
    <xf numFmtId="167" fontId="31" fillId="0" borderId="0" xfId="8" applyNumberFormat="1" applyFont="1" applyFill="1" applyBorder="1"/>
    <xf numFmtId="3" fontId="16" fillId="9" borderId="5" xfId="8" applyNumberFormat="1" applyFont="1" applyFill="1" applyBorder="1" applyAlignment="1">
      <alignment horizontal="center"/>
    </xf>
    <xf numFmtId="167" fontId="16" fillId="0" borderId="5" xfId="8" applyNumberFormat="1" applyFont="1" applyFill="1" applyBorder="1"/>
    <xf numFmtId="167" fontId="31" fillId="0" borderId="5" xfId="8" applyNumberFormat="1" applyFont="1" applyFill="1" applyBorder="1"/>
    <xf numFmtId="3" fontId="29" fillId="8" borderId="5" xfId="8" applyNumberFormat="1" applyFont="1" applyFill="1" applyBorder="1" applyAlignment="1">
      <alignment horizontal="center"/>
    </xf>
    <xf numFmtId="167" fontId="16" fillId="0" borderId="0" xfId="8" applyNumberFormat="1" applyFont="1" applyBorder="1" applyAlignment="1">
      <alignment wrapText="1"/>
    </xf>
    <xf numFmtId="167" fontId="31" fillId="0" borderId="0" xfId="8" applyNumberFormat="1" applyFont="1" applyBorder="1"/>
    <xf numFmtId="3" fontId="16" fillId="6" borderId="0" xfId="8" applyNumberFormat="1" applyFont="1" applyFill="1" applyBorder="1" applyAlignment="1">
      <alignment horizontal="center"/>
    </xf>
    <xf numFmtId="167" fontId="16" fillId="6" borderId="0" xfId="8" applyNumberFormat="1" applyFont="1" applyFill="1" applyBorder="1" applyAlignment="1">
      <alignment horizontal="center"/>
    </xf>
    <xf numFmtId="3" fontId="29" fillId="0" borderId="0" xfId="8" applyNumberFormat="1" applyFont="1" applyFill="1" applyBorder="1" applyAlignment="1">
      <alignment horizontal="center"/>
    </xf>
    <xf numFmtId="3" fontId="31" fillId="0" borderId="5" xfId="8" applyNumberFormat="1" applyFont="1" applyBorder="1" applyAlignment="1">
      <alignment horizontal="center"/>
    </xf>
    <xf numFmtId="3" fontId="16" fillId="9" borderId="32" xfId="8" applyNumberFormat="1" applyFont="1" applyFill="1" applyBorder="1" applyAlignment="1">
      <alignment horizontal="center"/>
    </xf>
    <xf numFmtId="3" fontId="16" fillId="7" borderId="32" xfId="8" applyNumberFormat="1" applyFont="1" applyFill="1" applyBorder="1" applyAlignment="1">
      <alignment horizontal="center"/>
    </xf>
    <xf numFmtId="3" fontId="16" fillId="0" borderId="32" xfId="8" applyNumberFormat="1" applyFont="1" applyBorder="1" applyAlignment="1">
      <alignment horizontal="center" vertical="center"/>
    </xf>
    <xf numFmtId="3" fontId="16" fillId="0" borderId="32" xfId="8" applyNumberFormat="1" applyFont="1" applyBorder="1" applyAlignment="1">
      <alignment horizontal="center"/>
    </xf>
    <xf numFmtId="167" fontId="31" fillId="0" borderId="32" xfId="8" applyNumberFormat="1" applyFont="1" applyBorder="1" applyAlignment="1">
      <alignment horizontal="center"/>
    </xf>
    <xf numFmtId="3" fontId="29" fillId="5" borderId="32" xfId="8" applyNumberFormat="1" applyFont="1" applyFill="1" applyBorder="1" applyAlignment="1">
      <alignment horizontal="center"/>
    </xf>
    <xf numFmtId="167" fontId="16" fillId="0" borderId="40" xfId="8" applyNumberFormat="1" applyFont="1" applyFill="1" applyBorder="1" applyAlignment="1">
      <alignment horizontal="center" wrapText="1"/>
    </xf>
    <xf numFmtId="167" fontId="16" fillId="0" borderId="40" xfId="8" applyNumberFormat="1" applyFont="1" applyFill="1" applyBorder="1" applyAlignment="1">
      <alignment horizontal="center"/>
    </xf>
    <xf numFmtId="167" fontId="16" fillId="0" borderId="40" xfId="8" applyNumberFormat="1" applyFont="1" applyFill="1" applyBorder="1" applyAlignment="1">
      <alignment horizontal="center" vertical="center"/>
    </xf>
    <xf numFmtId="167" fontId="31" fillId="0" borderId="40" xfId="8" applyNumberFormat="1" applyFont="1" applyFill="1" applyBorder="1" applyAlignment="1">
      <alignment horizontal="center"/>
    </xf>
    <xf numFmtId="3" fontId="29" fillId="0" borderId="40" xfId="8" applyNumberFormat="1" applyFont="1" applyFill="1" applyBorder="1" applyAlignment="1">
      <alignment horizontal="center"/>
    </xf>
    <xf numFmtId="3" fontId="16" fillId="6" borderId="32" xfId="8" applyNumberFormat="1" applyFont="1" applyFill="1" applyBorder="1" applyAlignment="1">
      <alignment horizontal="center"/>
    </xf>
    <xf numFmtId="3" fontId="31" fillId="6" borderId="32" xfId="8" applyNumberFormat="1" applyFont="1" applyFill="1" applyBorder="1" applyAlignment="1">
      <alignment horizontal="center"/>
    </xf>
    <xf numFmtId="167" fontId="16" fillId="0" borderId="0" xfId="8" applyNumberFormat="1" applyFont="1" applyFill="1" applyBorder="1" applyAlignment="1">
      <alignment wrapText="1"/>
    </xf>
    <xf numFmtId="0" fontId="5" fillId="0" borderId="0" xfId="9"/>
    <xf numFmtId="3" fontId="5" fillId="0" borderId="0" xfId="9" applyNumberFormat="1"/>
    <xf numFmtId="3" fontId="16" fillId="0" borderId="0" xfId="9" applyNumberFormat="1" applyFont="1"/>
    <xf numFmtId="167" fontId="16" fillId="0" borderId="0" xfId="9" applyNumberFormat="1" applyFont="1" applyAlignment="1">
      <alignment horizontal="center"/>
    </xf>
    <xf numFmtId="3" fontId="16" fillId="0" borderId="0" xfId="9" applyNumberFormat="1" applyFont="1" applyAlignment="1">
      <alignment horizontal="center"/>
    </xf>
    <xf numFmtId="49" fontId="16" fillId="0" borderId="0" xfId="9" applyNumberFormat="1" applyFont="1"/>
    <xf numFmtId="167" fontId="19" fillId="0" borderId="10" xfId="9" applyNumberFormat="1" applyFont="1" applyBorder="1" applyAlignment="1">
      <alignment horizontal="center"/>
    </xf>
    <xf numFmtId="3" fontId="20" fillId="0" borderId="9" xfId="9" applyNumberFormat="1" applyFont="1" applyBorder="1"/>
    <xf numFmtId="3" fontId="21" fillId="7" borderId="9" xfId="9" applyNumberFormat="1" applyFont="1" applyFill="1" applyBorder="1" applyAlignment="1">
      <alignment horizontal="center"/>
    </xf>
    <xf numFmtId="3" fontId="19" fillId="0" borderId="15" xfId="9" applyNumberFormat="1" applyFont="1" applyBorder="1" applyAlignment="1">
      <alignment horizontal="center"/>
    </xf>
    <xf numFmtId="3" fontId="21" fillId="0" borderId="17" xfId="9" applyNumberFormat="1" applyFont="1" applyBorder="1" applyAlignment="1">
      <alignment horizontal="center"/>
    </xf>
    <xf numFmtId="3" fontId="19" fillId="0" borderId="15" xfId="9" applyNumberFormat="1" applyFont="1" applyBorder="1"/>
    <xf numFmtId="49" fontId="19" fillId="0" borderId="20" xfId="9" applyNumberFormat="1" applyFont="1" applyBorder="1" applyAlignment="1">
      <alignment horizontal="center"/>
    </xf>
    <xf numFmtId="3" fontId="19" fillId="0" borderId="0" xfId="9" applyNumberFormat="1" applyFont="1"/>
    <xf numFmtId="167" fontId="19" fillId="0" borderId="19" xfId="9" applyNumberFormat="1" applyFont="1" applyBorder="1" applyAlignment="1">
      <alignment horizontal="center"/>
    </xf>
    <xf numFmtId="3" fontId="19" fillId="0" borderId="0" xfId="9" applyNumberFormat="1" applyFont="1" applyBorder="1" applyAlignment="1">
      <alignment horizontal="center"/>
    </xf>
    <xf numFmtId="3" fontId="19" fillId="0" borderId="16" xfId="9" applyNumberFormat="1" applyFont="1" applyBorder="1" applyAlignment="1">
      <alignment horizontal="center"/>
    </xf>
    <xf numFmtId="3" fontId="19" fillId="0" borderId="0" xfId="9" applyNumberFormat="1" applyFont="1" applyBorder="1"/>
    <xf numFmtId="49" fontId="19" fillId="0" borderId="14" xfId="9" applyNumberFormat="1" applyFont="1" applyBorder="1" applyAlignment="1">
      <alignment horizontal="center"/>
    </xf>
    <xf numFmtId="167" fontId="19" fillId="0" borderId="28" xfId="9" applyNumberFormat="1" applyFont="1" applyBorder="1" applyAlignment="1">
      <alignment horizontal="center"/>
    </xf>
    <xf numFmtId="3" fontId="20" fillId="0" borderId="0" xfId="9" applyNumberFormat="1" applyFont="1" applyBorder="1"/>
    <xf numFmtId="3" fontId="20" fillId="0" borderId="0" xfId="9" applyNumberFormat="1" applyFont="1" applyBorder="1" applyAlignment="1">
      <alignment horizontal="right"/>
    </xf>
    <xf numFmtId="0" fontId="4" fillId="0" borderId="0" xfId="9" applyFont="1"/>
    <xf numFmtId="167" fontId="3" fillId="0" borderId="8" xfId="9" applyNumberFormat="1" applyFont="1" applyBorder="1" applyAlignment="1">
      <alignment horizontal="center"/>
    </xf>
    <xf numFmtId="3" fontId="20" fillId="0" borderId="53" xfId="9" applyNumberFormat="1" applyFont="1" applyBorder="1"/>
    <xf numFmtId="3" fontId="19" fillId="7" borderId="5" xfId="9" applyNumberFormat="1" applyFont="1" applyFill="1" applyBorder="1" applyAlignment="1">
      <alignment horizontal="center"/>
    </xf>
    <xf numFmtId="3" fontId="3" fillId="0" borderId="0" xfId="9" applyNumberFormat="1" applyFont="1" applyBorder="1" applyAlignment="1">
      <alignment horizontal="center"/>
    </xf>
    <xf numFmtId="168" fontId="3" fillId="2" borderId="5" xfId="9" applyNumberFormat="1" applyFont="1" applyFill="1" applyBorder="1" applyAlignment="1">
      <alignment horizontal="right"/>
    </xf>
    <xf numFmtId="0" fontId="3" fillId="0" borderId="0" xfId="9" applyFont="1" applyBorder="1" applyAlignment="1">
      <alignment horizontal="center"/>
    </xf>
    <xf numFmtId="0" fontId="3" fillId="0" borderId="5" xfId="9" applyFont="1" applyBorder="1" applyAlignment="1">
      <alignment horizontal="center"/>
    </xf>
    <xf numFmtId="3" fontId="21" fillId="0" borderId="7" xfId="9" applyNumberFormat="1" applyFont="1" applyFill="1" applyBorder="1" applyAlignment="1">
      <alignment horizontal="left" vertical="center"/>
    </xf>
    <xf numFmtId="49" fontId="21" fillId="0" borderId="4" xfId="9" applyNumberFormat="1" applyFont="1" applyFill="1" applyBorder="1" applyAlignment="1">
      <alignment horizontal="center" vertical="center"/>
    </xf>
    <xf numFmtId="167" fontId="3" fillId="0" borderId="18" xfId="9" applyNumberFormat="1" applyFont="1" applyBorder="1" applyAlignment="1">
      <alignment horizontal="center"/>
    </xf>
    <xf numFmtId="3" fontId="3" fillId="0" borderId="13" xfId="9" applyNumberFormat="1" applyFont="1" applyBorder="1" applyAlignment="1">
      <alignment horizontal="center"/>
    </xf>
    <xf numFmtId="3" fontId="3" fillId="0" borderId="0" xfId="9" applyNumberFormat="1" applyFont="1" applyBorder="1" applyAlignment="1">
      <alignment horizontal="right"/>
    </xf>
    <xf numFmtId="0" fontId="3" fillId="0" borderId="0" xfId="9" applyFont="1" applyBorder="1"/>
    <xf numFmtId="49" fontId="3" fillId="0" borderId="14" xfId="9" quotePrefix="1" applyNumberFormat="1" applyFont="1" applyBorder="1" applyAlignment="1">
      <alignment horizontal="center"/>
    </xf>
    <xf numFmtId="167" fontId="3" fillId="0" borderId="6" xfId="9" applyNumberFormat="1" applyFont="1" applyBorder="1" applyAlignment="1">
      <alignment horizontal="center"/>
    </xf>
    <xf numFmtId="3" fontId="20" fillId="0" borderId="5" xfId="9" applyNumberFormat="1" applyFont="1" applyBorder="1"/>
    <xf numFmtId="167" fontId="19" fillId="0" borderId="51" xfId="9" applyNumberFormat="1" applyFont="1" applyBorder="1" applyAlignment="1">
      <alignment horizontal="center"/>
    </xf>
    <xf numFmtId="3" fontId="20" fillId="0" borderId="47" xfId="9" applyNumberFormat="1" applyFont="1" applyBorder="1"/>
    <xf numFmtId="3" fontId="19" fillId="0" borderId="47" xfId="9" applyNumberFormat="1" applyFont="1" applyBorder="1"/>
    <xf numFmtId="3" fontId="20" fillId="0" borderId="24" xfId="9" applyNumberFormat="1" applyFont="1" applyBorder="1" applyAlignment="1">
      <alignment horizontal="right"/>
    </xf>
    <xf numFmtId="49" fontId="19" fillId="0" borderId="35" xfId="9" applyNumberFormat="1" applyFont="1" applyBorder="1" applyAlignment="1">
      <alignment horizontal="center"/>
    </xf>
    <xf numFmtId="167" fontId="19" fillId="0" borderId="6" xfId="9" applyNumberFormat="1" applyFont="1" applyBorder="1" applyAlignment="1">
      <alignment horizontal="center"/>
    </xf>
    <xf numFmtId="3" fontId="19" fillId="0" borderId="23" xfId="9" applyNumberFormat="1" applyFont="1" applyBorder="1" applyAlignment="1">
      <alignment horizontal="center"/>
    </xf>
    <xf numFmtId="3" fontId="19" fillId="0" borderId="5" xfId="9" applyNumberFormat="1" applyFont="1" applyBorder="1" applyAlignment="1">
      <alignment horizontal="center"/>
    </xf>
    <xf numFmtId="3" fontId="19" fillId="4" borderId="5" xfId="9" applyNumberFormat="1" applyFont="1" applyFill="1" applyBorder="1" applyAlignment="1">
      <alignment horizontal="center"/>
    </xf>
    <xf numFmtId="3" fontId="19" fillId="0" borderId="5" xfId="9" applyNumberFormat="1" applyFont="1" applyBorder="1" applyAlignment="1">
      <alignment horizontal="right"/>
    </xf>
    <xf numFmtId="3" fontId="24" fillId="0" borderId="5" xfId="9" applyNumberFormat="1" applyFont="1" applyBorder="1" applyAlignment="1">
      <alignment horizontal="center"/>
    </xf>
    <xf numFmtId="3" fontId="19" fillId="0" borderId="9" xfId="9" applyNumberFormat="1" applyFont="1" applyBorder="1"/>
    <xf numFmtId="3" fontId="19" fillId="0" borderId="5" xfId="9" applyNumberFormat="1" applyFont="1" applyBorder="1"/>
    <xf numFmtId="49" fontId="19" fillId="0" borderId="4" xfId="9" applyNumberFormat="1" applyFont="1" applyBorder="1" applyAlignment="1">
      <alignment horizontal="center" vertical="center"/>
    </xf>
    <xf numFmtId="3" fontId="19" fillId="0" borderId="11" xfId="9" applyNumberFormat="1" applyFont="1" applyBorder="1" applyAlignment="1">
      <alignment horizontal="center"/>
    </xf>
    <xf numFmtId="3" fontId="19" fillId="4" borderId="11" xfId="9" applyNumberFormat="1" applyFont="1" applyFill="1" applyBorder="1" applyAlignment="1">
      <alignment horizontal="center"/>
    </xf>
    <xf numFmtId="3" fontId="19" fillId="0" borderId="11" xfId="9" applyNumberFormat="1" applyFont="1" applyBorder="1" applyAlignment="1">
      <alignment horizontal="right"/>
    </xf>
    <xf numFmtId="3" fontId="19" fillId="0" borderId="11" xfId="9" applyNumberFormat="1" applyFont="1" applyBorder="1"/>
    <xf numFmtId="49" fontId="19" fillId="0" borderId="49" xfId="9" applyNumberFormat="1" applyFont="1" applyBorder="1" applyAlignment="1">
      <alignment horizontal="center"/>
    </xf>
    <xf numFmtId="3" fontId="19" fillId="0" borderId="11" xfId="9" applyNumberFormat="1" applyFont="1" applyFill="1" applyBorder="1" applyAlignment="1">
      <alignment horizontal="center"/>
    </xf>
    <xf numFmtId="167" fontId="19" fillId="4" borderId="11" xfId="9" applyNumberFormat="1" applyFont="1" applyFill="1" applyBorder="1" applyAlignment="1">
      <alignment horizontal="center"/>
    </xf>
    <xf numFmtId="167" fontId="19" fillId="0" borderId="36" xfId="9" applyNumberFormat="1" applyFont="1" applyBorder="1" applyAlignment="1">
      <alignment horizontal="center"/>
    </xf>
    <xf numFmtId="3" fontId="19" fillId="7" borderId="23" xfId="9" applyNumberFormat="1" applyFont="1" applyFill="1" applyBorder="1" applyAlignment="1">
      <alignment horizontal="center"/>
    </xf>
    <xf numFmtId="3" fontId="19" fillId="4" borderId="23" xfId="9" applyNumberFormat="1" applyFont="1" applyFill="1" applyBorder="1" applyAlignment="1">
      <alignment horizontal="center"/>
    </xf>
    <xf numFmtId="3" fontId="19" fillId="0" borderId="12" xfId="9" applyNumberFormat="1" applyFont="1" applyBorder="1" applyAlignment="1">
      <alignment horizontal="right"/>
    </xf>
    <xf numFmtId="3" fontId="19" fillId="0" borderId="23" xfId="9" applyNumberFormat="1" applyFont="1" applyBorder="1" applyAlignment="1">
      <alignment horizontal="right"/>
    </xf>
    <xf numFmtId="3" fontId="19" fillId="0" borderId="23" xfId="9" applyNumberFormat="1" applyFont="1" applyBorder="1"/>
    <xf numFmtId="49" fontId="19" fillId="7" borderId="42" xfId="9" applyNumberFormat="1" applyFont="1" applyFill="1" applyBorder="1" applyAlignment="1">
      <alignment horizontal="center"/>
    </xf>
    <xf numFmtId="3" fontId="19" fillId="0" borderId="0" xfId="9" applyNumberFormat="1" applyFont="1" applyFill="1"/>
    <xf numFmtId="167" fontId="19" fillId="0" borderId="44" xfId="9" applyNumberFormat="1" applyFont="1" applyFill="1" applyBorder="1" applyAlignment="1">
      <alignment horizontal="center"/>
    </xf>
    <xf numFmtId="3" fontId="19" fillId="0" borderId="43" xfId="9" applyNumberFormat="1" applyFont="1" applyFill="1" applyBorder="1" applyAlignment="1">
      <alignment horizontal="center"/>
    </xf>
    <xf numFmtId="3" fontId="19" fillId="0" borderId="43" xfId="9" applyNumberFormat="1" applyFont="1" applyFill="1" applyBorder="1" applyAlignment="1">
      <alignment horizontal="right"/>
    </xf>
    <xf numFmtId="3" fontId="21" fillId="0" borderId="52" xfId="9" applyNumberFormat="1" applyFont="1" applyFill="1" applyBorder="1" applyAlignment="1">
      <alignment vertical="center"/>
    </xf>
    <xf numFmtId="49" fontId="21" fillId="0" borderId="48" xfId="9" applyNumberFormat="1" applyFont="1" applyFill="1" applyBorder="1" applyAlignment="1">
      <alignment vertical="center"/>
    </xf>
    <xf numFmtId="167" fontId="19" fillId="0" borderId="46" xfId="9" applyNumberFormat="1" applyFont="1" applyBorder="1" applyAlignment="1">
      <alignment horizontal="center"/>
    </xf>
    <xf numFmtId="3" fontId="20" fillId="0" borderId="45" xfId="9" applyNumberFormat="1" applyFont="1" applyBorder="1"/>
    <xf numFmtId="3" fontId="19" fillId="0" borderId="45" xfId="9" applyNumberFormat="1" applyFont="1" applyBorder="1"/>
    <xf numFmtId="3" fontId="20" fillId="0" borderId="23" xfId="9" applyNumberFormat="1" applyFont="1" applyBorder="1" applyAlignment="1">
      <alignment horizontal="right"/>
    </xf>
    <xf numFmtId="49" fontId="19" fillId="0" borderId="42" xfId="9" applyNumberFormat="1" applyFont="1" applyBorder="1" applyAlignment="1">
      <alignment horizontal="center"/>
    </xf>
    <xf numFmtId="49" fontId="19" fillId="0" borderId="21" xfId="9" applyNumberFormat="1" applyFont="1" applyBorder="1" applyAlignment="1">
      <alignment horizontal="center"/>
    </xf>
    <xf numFmtId="3" fontId="19" fillId="0" borderId="12" xfId="9" applyNumberFormat="1" applyFont="1" applyBorder="1"/>
    <xf numFmtId="167" fontId="19" fillId="7" borderId="8" xfId="9" applyNumberFormat="1" applyFont="1" applyFill="1" applyBorder="1" applyAlignment="1">
      <alignment horizontal="center"/>
    </xf>
    <xf numFmtId="3" fontId="19" fillId="7" borderId="7" xfId="9" applyNumberFormat="1" applyFont="1" applyFill="1" applyBorder="1" applyAlignment="1">
      <alignment horizontal="left"/>
    </xf>
    <xf numFmtId="3" fontId="20" fillId="7" borderId="7" xfId="9" applyNumberFormat="1" applyFont="1" applyFill="1" applyBorder="1" applyAlignment="1"/>
    <xf numFmtId="3" fontId="19" fillId="7" borderId="16" xfId="9" applyNumberFormat="1" applyFont="1" applyFill="1" applyBorder="1" applyAlignment="1">
      <alignment horizontal="left"/>
    </xf>
    <xf numFmtId="3" fontId="19" fillId="7" borderId="38" xfId="9" applyNumberFormat="1" applyFont="1" applyFill="1" applyBorder="1" applyAlignment="1">
      <alignment horizontal="left"/>
    </xf>
    <xf numFmtId="49" fontId="19" fillId="0" borderId="4" xfId="9" applyNumberFormat="1" applyFont="1" applyBorder="1" applyAlignment="1">
      <alignment horizontal="center"/>
    </xf>
    <xf numFmtId="3" fontId="19" fillId="0" borderId="5" xfId="9" applyNumberFormat="1" applyFont="1" applyBorder="1" applyAlignment="1"/>
    <xf numFmtId="49" fontId="19" fillId="7" borderId="1" xfId="9" applyNumberFormat="1" applyFont="1" applyFill="1" applyBorder="1" applyAlignment="1">
      <alignment horizontal="center"/>
    </xf>
    <xf numFmtId="3" fontId="19" fillId="0" borderId="9" xfId="9" applyNumberFormat="1" applyFont="1" applyBorder="1" applyAlignment="1">
      <alignment horizontal="center"/>
    </xf>
    <xf numFmtId="167" fontId="19" fillId="4" borderId="5" xfId="9" applyNumberFormat="1" applyFont="1" applyFill="1" applyBorder="1" applyAlignment="1">
      <alignment horizontal="center"/>
    </xf>
    <xf numFmtId="167" fontId="19" fillId="0" borderId="50" xfId="9" applyNumberFormat="1" applyFont="1" applyBorder="1" applyAlignment="1">
      <alignment horizontal="center"/>
    </xf>
    <xf numFmtId="3" fontId="19" fillId="4" borderId="12" xfId="9" applyNumberFormat="1" applyFont="1" applyFill="1" applyBorder="1" applyAlignment="1">
      <alignment horizontal="center"/>
    </xf>
    <xf numFmtId="3" fontId="16" fillId="0" borderId="0" xfId="9" applyNumberFormat="1" applyFont="1" applyFill="1"/>
    <xf numFmtId="3" fontId="5" fillId="0" borderId="0" xfId="9" applyNumberFormat="1" applyFill="1"/>
    <xf numFmtId="167" fontId="19" fillId="0" borderId="22" xfId="9" applyNumberFormat="1" applyFont="1" applyBorder="1" applyAlignment="1">
      <alignment horizontal="center"/>
    </xf>
    <xf numFmtId="167" fontId="19" fillId="0" borderId="3" xfId="9" applyNumberFormat="1" applyFont="1" applyBorder="1" applyAlignment="1">
      <alignment horizontal="center"/>
    </xf>
    <xf numFmtId="3" fontId="19" fillId="0" borderId="2" xfId="9" applyNumberFormat="1" applyFont="1" applyBorder="1" applyAlignment="1">
      <alignment horizontal="center"/>
    </xf>
    <xf numFmtId="49" fontId="19" fillId="0" borderId="1" xfId="9" applyNumberFormat="1" applyFont="1" applyBorder="1" applyAlignment="1">
      <alignment horizontal="center"/>
    </xf>
    <xf numFmtId="3" fontId="19" fillId="0" borderId="0" xfId="9" applyNumberFormat="1" applyFont="1" applyBorder="1" applyAlignment="1"/>
    <xf numFmtId="3" fontId="19" fillId="0" borderId="0" xfId="9" applyNumberFormat="1" applyFont="1" applyBorder="1" applyAlignment="1">
      <alignment horizontal="left"/>
    </xf>
    <xf numFmtId="49" fontId="19" fillId="0" borderId="14" xfId="9" applyNumberFormat="1" applyFont="1" applyBorder="1" applyAlignment="1">
      <alignment horizontal="left"/>
    </xf>
    <xf numFmtId="167" fontId="16" fillId="0" borderId="27" xfId="9" applyNumberFormat="1" applyFont="1" applyBorder="1" applyAlignment="1">
      <alignment horizontal="center"/>
    </xf>
    <xf numFmtId="3" fontId="16" fillId="0" borderId="26" xfId="9" applyNumberFormat="1" applyFont="1" applyBorder="1" applyAlignment="1">
      <alignment horizontal="center"/>
    </xf>
    <xf numFmtId="3" fontId="18" fillId="0" borderId="26" xfId="9" applyNumberFormat="1" applyFont="1" applyBorder="1" applyAlignment="1">
      <alignment horizontal="center"/>
    </xf>
    <xf numFmtId="3" fontId="16" fillId="0" borderId="0" xfId="9" applyNumberFormat="1" applyFont="1" applyFill="1" applyBorder="1"/>
    <xf numFmtId="3" fontId="5" fillId="0" borderId="0" xfId="9" applyNumberFormat="1" applyFill="1" applyBorder="1"/>
    <xf numFmtId="167" fontId="19" fillId="0" borderId="0" xfId="9" applyNumberFormat="1" applyFont="1" applyFill="1" applyBorder="1" applyAlignment="1">
      <alignment horizontal="center"/>
    </xf>
    <xf numFmtId="3" fontId="20" fillId="0" borderId="0" xfId="9" applyNumberFormat="1" applyFont="1" applyFill="1" applyBorder="1"/>
    <xf numFmtId="3" fontId="21" fillId="0" borderId="0" xfId="9" applyNumberFormat="1" applyFont="1" applyFill="1" applyBorder="1" applyAlignment="1">
      <alignment horizontal="center"/>
    </xf>
    <xf numFmtId="3" fontId="19" fillId="0" borderId="0" xfId="9" applyNumberFormat="1" applyFont="1" applyFill="1" applyBorder="1" applyAlignment="1">
      <alignment horizontal="center"/>
    </xf>
    <xf numFmtId="3" fontId="19" fillId="0" borderId="0" xfId="9" applyNumberFormat="1" applyFont="1" applyFill="1" applyBorder="1"/>
    <xf numFmtId="49" fontId="19" fillId="0" borderId="0" xfId="9" applyNumberFormat="1" applyFont="1" applyFill="1" applyBorder="1" applyAlignment="1">
      <alignment horizontal="center"/>
    </xf>
    <xf numFmtId="167" fontId="19" fillId="0" borderId="0" xfId="9" applyNumberFormat="1" applyFont="1" applyAlignment="1">
      <alignment horizontal="center"/>
    </xf>
    <xf numFmtId="3" fontId="19" fillId="0" borderId="0" xfId="9" applyNumberFormat="1" applyFont="1" applyAlignment="1">
      <alignment horizontal="center"/>
    </xf>
    <xf numFmtId="49" fontId="19" fillId="0" borderId="0" xfId="9" applyNumberFormat="1" applyFont="1"/>
    <xf numFmtId="0" fontId="32" fillId="0" borderId="0" xfId="0" applyFont="1" applyBorder="1" applyAlignment="1">
      <alignment vertical="top" wrapText="1"/>
    </xf>
    <xf numFmtId="0" fontId="33" fillId="0" borderId="0" xfId="0" applyFont="1"/>
    <xf numFmtId="0" fontId="32" fillId="0" borderId="13" xfId="0" applyFont="1" applyBorder="1" applyAlignment="1">
      <alignment vertical="top" wrapText="1"/>
    </xf>
    <xf numFmtId="0" fontId="33" fillId="0" borderId="13" xfId="0" applyFont="1" applyBorder="1"/>
    <xf numFmtId="0" fontId="34" fillId="0" borderId="15" xfId="0" applyFont="1" applyBorder="1" applyAlignment="1">
      <alignment vertical="center" wrapText="1"/>
    </xf>
    <xf numFmtId="0" fontId="33" fillId="0" borderId="15" xfId="0" applyFont="1" applyBorder="1" applyAlignment="1">
      <alignment vertical="center"/>
    </xf>
    <xf numFmtId="0" fontId="33" fillId="0" borderId="25" xfId="0" applyFont="1" applyBorder="1" applyAlignment="1">
      <alignment vertical="center"/>
    </xf>
    <xf numFmtId="0" fontId="32" fillId="0" borderId="26" xfId="0" applyFont="1" applyBorder="1" applyAlignment="1">
      <alignment vertical="center" wrapText="1"/>
    </xf>
    <xf numFmtId="0" fontId="33" fillId="0" borderId="26" xfId="0" applyFont="1" applyBorder="1" applyAlignment="1">
      <alignment vertical="center"/>
    </xf>
    <xf numFmtId="0" fontId="33" fillId="0" borderId="27" xfId="0" applyFont="1" applyBorder="1" applyAlignment="1">
      <alignment vertical="center"/>
    </xf>
    <xf numFmtId="0" fontId="33" fillId="0" borderId="14" xfId="0" applyFont="1" applyBorder="1" applyAlignment="1">
      <alignment vertical="center"/>
    </xf>
    <xf numFmtId="0" fontId="32" fillId="0" borderId="0" xfId="0" applyFont="1" applyBorder="1" applyAlignment="1">
      <alignment vertical="center" wrapText="1"/>
    </xf>
    <xf numFmtId="0" fontId="33" fillId="0" borderId="0" xfId="0" applyFont="1" applyBorder="1" applyAlignment="1">
      <alignment vertical="center"/>
    </xf>
    <xf numFmtId="0" fontId="33" fillId="0" borderId="28" xfId="0" applyFont="1" applyBorder="1" applyAlignment="1">
      <alignment vertical="center"/>
    </xf>
    <xf numFmtId="169" fontId="35" fillId="0" borderId="16" xfId="0" applyNumberFormat="1" applyFont="1" applyBorder="1" applyAlignment="1">
      <alignment horizontal="right" vertical="center" wrapText="1"/>
    </xf>
    <xf numFmtId="0" fontId="32" fillId="0" borderId="0" xfId="0" applyFont="1" applyBorder="1" applyAlignment="1">
      <alignment vertical="center"/>
    </xf>
    <xf numFmtId="0" fontId="33" fillId="0" borderId="0" xfId="0" applyFont="1" applyBorder="1"/>
    <xf numFmtId="0" fontId="32" fillId="0" borderId="0" xfId="0" applyFont="1" applyBorder="1" applyAlignment="1">
      <alignment horizontal="center" vertical="center" wrapText="1"/>
    </xf>
    <xf numFmtId="0" fontId="35" fillId="0" borderId="16" xfId="0" applyFont="1" applyBorder="1" applyAlignment="1">
      <alignment vertical="center"/>
    </xf>
    <xf numFmtId="3" fontId="35" fillId="0" borderId="16" xfId="0" applyNumberFormat="1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3" fontId="35" fillId="0" borderId="0" xfId="0" applyNumberFormat="1" applyFont="1" applyBorder="1" applyAlignment="1">
      <alignment vertical="center"/>
    </xf>
    <xf numFmtId="171" fontId="32" fillId="0" borderId="5" xfId="5" applyNumberFormat="1" applyFont="1" applyBorder="1" applyAlignment="1">
      <alignment horizontal="center" vertical="center" wrapText="1"/>
    </xf>
    <xf numFmtId="169" fontId="32" fillId="0" borderId="0" xfId="0" applyNumberFormat="1" applyFont="1" applyBorder="1" applyAlignment="1">
      <alignment vertical="center"/>
    </xf>
    <xf numFmtId="169" fontId="32" fillId="0" borderId="0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2" fillId="0" borderId="41" xfId="0" applyFont="1" applyBorder="1" applyAlignment="1">
      <alignment vertical="center" wrapText="1"/>
    </xf>
    <xf numFmtId="0" fontId="33" fillId="0" borderId="41" xfId="0" applyFont="1" applyBorder="1"/>
    <xf numFmtId="3" fontId="31" fillId="0" borderId="11" xfId="8" applyNumberFormat="1" applyFont="1" applyBorder="1" applyAlignment="1">
      <alignment horizontal="center"/>
    </xf>
    <xf numFmtId="3" fontId="31" fillId="0" borderId="13" xfId="8" applyNumberFormat="1" applyFont="1" applyBorder="1" applyAlignment="1">
      <alignment horizontal="center"/>
    </xf>
    <xf numFmtId="0" fontId="33" fillId="0" borderId="34" xfId="0" applyFont="1" applyBorder="1" applyAlignment="1">
      <alignment vertical="center"/>
    </xf>
    <xf numFmtId="0" fontId="33" fillId="0" borderId="41" xfId="0" applyFont="1" applyBorder="1" applyAlignment="1">
      <alignment vertical="center"/>
    </xf>
    <xf numFmtId="0" fontId="32" fillId="0" borderId="53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11" xfId="0" applyFont="1" applyBorder="1" applyAlignment="1">
      <alignment vertical="center" wrapText="1"/>
    </xf>
    <xf numFmtId="0" fontId="33" fillId="0" borderId="12" xfId="0" applyFont="1" applyBorder="1"/>
    <xf numFmtId="0" fontId="32" fillId="0" borderId="53" xfId="0" applyFont="1" applyBorder="1" applyAlignment="1">
      <alignment horizontal="left" vertical="center" wrapText="1"/>
    </xf>
    <xf numFmtId="0" fontId="32" fillId="0" borderId="34" xfId="0" applyFont="1" applyBorder="1" applyAlignment="1">
      <alignment vertical="center" wrapText="1"/>
    </xf>
    <xf numFmtId="16" fontId="32" fillId="0" borderId="12" xfId="0" applyNumberFormat="1" applyFont="1" applyBorder="1" applyAlignment="1">
      <alignment horizontal="center"/>
    </xf>
    <xf numFmtId="170" fontId="32" fillId="10" borderId="41" xfId="1" applyNumberFormat="1" applyFont="1" applyFill="1" applyBorder="1" applyAlignment="1">
      <alignment horizontal="right" vertical="center" wrapText="1"/>
    </xf>
    <xf numFmtId="0" fontId="32" fillId="0" borderId="12" xfId="0" applyFont="1" applyBorder="1" applyAlignment="1">
      <alignment horizontal="center"/>
    </xf>
    <xf numFmtId="0" fontId="32" fillId="0" borderId="12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right" vertical="center" wrapText="1"/>
    </xf>
    <xf numFmtId="0" fontId="35" fillId="0" borderId="32" xfId="0" applyFont="1" applyBorder="1" applyAlignment="1">
      <alignment horizontal="left" vertical="center" wrapText="1"/>
    </xf>
    <xf numFmtId="170" fontId="35" fillId="0" borderId="5" xfId="1" applyNumberFormat="1" applyFont="1" applyBorder="1" applyAlignment="1">
      <alignment horizontal="right" vertical="center" wrapText="1"/>
    </xf>
    <xf numFmtId="170" fontId="35" fillId="10" borderId="53" xfId="1" applyNumberFormat="1" applyFont="1" applyFill="1" applyBorder="1" applyAlignment="1">
      <alignment horizontal="right" vertical="center" wrapText="1"/>
    </xf>
    <xf numFmtId="3" fontId="20" fillId="0" borderId="23" xfId="9" applyNumberFormat="1" applyFont="1" applyBorder="1"/>
    <xf numFmtId="3" fontId="19" fillId="0" borderId="9" xfId="9" applyNumberFormat="1" applyFont="1" applyBorder="1" applyAlignment="1"/>
    <xf numFmtId="3" fontId="19" fillId="4" borderId="9" xfId="9" applyNumberFormat="1" applyFont="1" applyFill="1" applyBorder="1" applyAlignment="1">
      <alignment horizontal="center"/>
    </xf>
    <xf numFmtId="3" fontId="19" fillId="0" borderId="9" xfId="9" applyNumberFormat="1" applyFont="1" applyBorder="1" applyAlignment="1">
      <alignment horizontal="right"/>
    </xf>
    <xf numFmtId="3" fontId="19" fillId="7" borderId="9" xfId="9" applyNumberFormat="1" applyFont="1" applyFill="1" applyBorder="1" applyAlignment="1">
      <alignment horizontal="center"/>
    </xf>
    <xf numFmtId="169" fontId="33" fillId="3" borderId="30" xfId="0" applyNumberFormat="1" applyFont="1" applyFill="1" applyBorder="1" applyAlignment="1">
      <alignment horizontal="center" vertical="center"/>
    </xf>
    <xf numFmtId="169" fontId="33" fillId="3" borderId="29" xfId="0" applyNumberFormat="1" applyFont="1" applyFill="1" applyBorder="1" applyAlignment="1">
      <alignment horizontal="center" vertical="center"/>
    </xf>
    <xf numFmtId="169" fontId="33" fillId="3" borderId="31" xfId="0" applyNumberFormat="1" applyFont="1" applyFill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 wrapText="1"/>
    </xf>
    <xf numFmtId="0" fontId="34" fillId="0" borderId="15" xfId="0" applyFont="1" applyBorder="1" applyAlignment="1">
      <alignment horizontal="center" vertical="center" wrapText="1"/>
    </xf>
    <xf numFmtId="3" fontId="27" fillId="0" borderId="0" xfId="9" applyNumberFormat="1" applyFont="1" applyBorder="1" applyAlignment="1">
      <alignment horizontal="center"/>
    </xf>
    <xf numFmtId="3" fontId="19" fillId="0" borderId="33" xfId="9" applyNumberFormat="1" applyFont="1" applyBorder="1" applyAlignment="1">
      <alignment horizontal="center"/>
    </xf>
    <xf numFmtId="3" fontId="19" fillId="4" borderId="0" xfId="9" applyNumberFormat="1" applyFont="1" applyFill="1" applyBorder="1" applyAlignment="1">
      <alignment horizontal="center"/>
    </xf>
    <xf numFmtId="3" fontId="19" fillId="0" borderId="2" xfId="9" applyNumberFormat="1" applyFont="1" applyBorder="1" applyAlignment="1">
      <alignment horizontal="center"/>
    </xf>
    <xf numFmtId="3" fontId="19" fillId="7" borderId="3" xfId="9" applyNumberFormat="1" applyFont="1" applyFill="1" applyBorder="1" applyAlignment="1">
      <alignment horizontal="left"/>
    </xf>
    <xf numFmtId="3" fontId="19" fillId="7" borderId="36" xfId="9" applyNumberFormat="1" applyFont="1" applyFill="1" applyBorder="1" applyAlignment="1">
      <alignment horizontal="left"/>
    </xf>
    <xf numFmtId="3" fontId="17" fillId="0" borderId="25" xfId="9" applyNumberFormat="1" applyFont="1" applyBorder="1" applyAlignment="1">
      <alignment horizontal="left"/>
    </xf>
    <xf numFmtId="3" fontId="19" fillId="0" borderId="14" xfId="9" applyNumberFormat="1" applyFont="1" applyBorder="1" applyAlignment="1">
      <alignment horizontal="left"/>
    </xf>
    <xf numFmtId="3" fontId="20" fillId="0" borderId="14" xfId="9" applyNumberFormat="1" applyFont="1" applyBorder="1" applyAlignment="1">
      <alignment horizontal="left"/>
    </xf>
    <xf numFmtId="167" fontId="29" fillId="0" borderId="0" xfId="8" applyNumberFormat="1" applyFont="1" applyBorder="1" applyAlignment="1">
      <alignment horizontal="right"/>
    </xf>
    <xf numFmtId="14" fontId="14" fillId="0" borderId="0" xfId="6" applyNumberFormat="1" applyFont="1" applyBorder="1" applyAlignment="1">
      <alignment horizontal="center" vertical="top" wrapText="1"/>
    </xf>
    <xf numFmtId="0" fontId="14" fillId="0" borderId="0" xfId="6" applyFont="1" applyBorder="1" applyAlignment="1">
      <alignment horizontal="center" vertical="top" wrapText="1"/>
    </xf>
    <xf numFmtId="0" fontId="14" fillId="0" borderId="0" xfId="6" applyFont="1" applyFill="1" applyBorder="1" applyAlignment="1">
      <alignment horizontal="justify" vertical="top" wrapText="1"/>
    </xf>
    <xf numFmtId="0" fontId="14" fillId="0" borderId="16" xfId="6" applyFont="1" applyFill="1" applyBorder="1" applyAlignment="1">
      <alignment horizontal="left" wrapText="1"/>
    </xf>
    <xf numFmtId="0" fontId="14" fillId="0" borderId="0" xfId="6" applyFont="1" applyBorder="1" applyAlignment="1">
      <alignment horizontal="left" vertical="center" wrapText="1"/>
    </xf>
    <xf numFmtId="0" fontId="14" fillId="0" borderId="16" xfId="6" applyFont="1" applyFill="1" applyBorder="1" applyAlignment="1">
      <alignment horizontal="left" vertical="top" wrapText="1"/>
    </xf>
    <xf numFmtId="0" fontId="14" fillId="0" borderId="16" xfId="6" applyFont="1" applyBorder="1" applyAlignment="1">
      <alignment horizontal="left" vertical="top" wrapText="1"/>
    </xf>
    <xf numFmtId="3" fontId="20" fillId="0" borderId="47" xfId="9" applyNumberFormat="1" applyFont="1" applyBorder="1" applyAlignment="1">
      <alignment horizontal="right"/>
    </xf>
    <xf numFmtId="3" fontId="20" fillId="7" borderId="16" xfId="9" applyNumberFormat="1" applyFont="1" applyFill="1" applyBorder="1" applyAlignment="1"/>
    <xf numFmtId="167" fontId="19" fillId="7" borderId="19" xfId="9" applyNumberFormat="1" applyFont="1" applyFill="1" applyBorder="1" applyAlignment="1">
      <alignment horizontal="center"/>
    </xf>
  </cellXfs>
  <cellStyles count="10">
    <cellStyle name="Comma" xfId="1" builtinId="3"/>
    <cellStyle name="Comma [0] 2" xfId="4" xr:uid="{00000000-0005-0000-0000-000001000000}"/>
    <cellStyle name="Currency" xfId="5" builtinId="4"/>
    <cellStyle name="Normal" xfId="0" builtinId="0"/>
    <cellStyle name="Normal 2" xfId="3" xr:uid="{00000000-0005-0000-0000-000004000000}"/>
    <cellStyle name="Normal 3" xfId="2" xr:uid="{00000000-0005-0000-0000-000005000000}"/>
    <cellStyle name="Normal 4" xfId="6" xr:uid="{00000000-0005-0000-0000-000006000000}"/>
    <cellStyle name="Normal 5" xfId="7" xr:uid="{6836314D-478A-4780-A402-EB934E14A645}"/>
    <cellStyle name="Normal 5 2" xfId="9" xr:uid="{AF2F3ADC-060C-434A-B5A8-3FB67B0B1C28}"/>
    <cellStyle name="Normal 6" xfId="8" xr:uid="{D630A8A0-2EB1-437E-8FBB-3FF2D6C2CD1F}"/>
  </cellStyles>
  <dxfs count="0"/>
  <tableStyles count="0" defaultTableStyle="TableStyleMedium9" defaultPivotStyle="PivotStyleLight16"/>
  <colors>
    <mruColors>
      <color rgb="FFFFFF99"/>
      <color rgb="FF0033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Veita\G&#230;&#240;ast&#253;ring%20verka\G&#246;gn\G&#230;&#240;ast&#253;ring%20verks%20Endanleg%20ey&#240;ubl&#246;&#240;%20kafli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listar"/>
      <sheetName val="Vegaskrá "/>
      <sheetName val="62"/>
      <sheetName val="65"/>
      <sheetName val="63.4 Lóðrétt"/>
      <sheetName val="63.4 Lárétt "/>
      <sheetName val="KLUT 01 Útt klæ. bíll "/>
      <sheetName val="KLUT 02 Útt. malardr"/>
      <sheetName val="KLUT 03 Útt. valti"/>
      <sheetName val="KLUT 04 Útt. vörubíll"/>
      <sheetName val="KLUT 05 Útt. sópur"/>
      <sheetName val="KLUT 06 1 Teppapr. rafr."/>
      <sheetName val="KLUT 06 2 Teppapr. pappí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F9">
            <v>0.94</v>
          </cell>
          <cell r="L9">
            <v>0.25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showGridLines="0" tabSelected="1" view="pageBreakPreview" zoomScaleNormal="85" zoomScaleSheetLayoutView="100" zoomScalePageLayoutView="85" workbookViewId="0">
      <selection activeCell="E38" sqref="E38"/>
    </sheetView>
  </sheetViews>
  <sheetFormatPr defaultColWidth="0" defaultRowHeight="12.75" x14ac:dyDescent="0.2"/>
  <cols>
    <col min="1" max="1" width="1.85546875" style="259" customWidth="1"/>
    <col min="2" max="2" width="9.140625" style="244" customWidth="1"/>
    <col min="3" max="3" width="33" style="244" customWidth="1"/>
    <col min="4" max="4" width="10.5703125" style="244" customWidth="1"/>
    <col min="5" max="5" width="12.28515625" style="244" customWidth="1"/>
    <col min="6" max="6" width="13.42578125" style="244" customWidth="1"/>
    <col min="7" max="7" width="15.28515625" style="244" bestFit="1" customWidth="1"/>
    <col min="8" max="8" width="14.7109375" style="244" bestFit="1" customWidth="1"/>
    <col min="9" max="9" width="2.140625" style="244" customWidth="1"/>
    <col min="10" max="10" width="7.7109375" style="244" customWidth="1"/>
    <col min="11" max="11" width="8.42578125" style="244" customWidth="1"/>
    <col min="12" max="16384" width="0" style="244" hidden="1"/>
  </cols>
  <sheetData>
    <row r="1" spans="1:9" ht="16.5" customHeight="1" x14ac:dyDescent="0.2">
      <c r="A1" s="243"/>
    </row>
    <row r="2" spans="1:9" ht="16.5" customHeight="1" x14ac:dyDescent="0.2">
      <c r="A2" s="245"/>
      <c r="B2" s="246"/>
      <c r="C2" s="246"/>
      <c r="D2" s="246"/>
      <c r="E2" s="246"/>
      <c r="F2" s="246"/>
      <c r="G2" s="246"/>
      <c r="H2" s="246"/>
      <c r="I2" s="246"/>
    </row>
    <row r="3" spans="1:9" ht="21" customHeight="1" thickBot="1" x14ac:dyDescent="0.25">
      <c r="A3" s="247"/>
      <c r="B3" s="299" t="s">
        <v>154</v>
      </c>
      <c r="C3" s="299"/>
      <c r="D3" s="299"/>
      <c r="E3" s="299"/>
      <c r="F3" s="299"/>
      <c r="G3" s="299"/>
      <c r="H3" s="299"/>
      <c r="I3" s="248"/>
    </row>
    <row r="4" spans="1:9" ht="15" customHeight="1" x14ac:dyDescent="0.2">
      <c r="A4" s="249"/>
      <c r="B4" s="250"/>
      <c r="C4" s="250"/>
      <c r="D4" s="250"/>
      <c r="E4" s="250"/>
      <c r="F4" s="251"/>
      <c r="G4" s="251"/>
      <c r="H4" s="251"/>
      <c r="I4" s="252"/>
    </row>
    <row r="5" spans="1:9" ht="19.5" customHeight="1" x14ac:dyDescent="0.2">
      <c r="A5" s="253"/>
      <c r="B5" s="254"/>
      <c r="C5" s="254"/>
      <c r="D5" s="254"/>
      <c r="E5" s="254"/>
      <c r="F5" s="255"/>
      <c r="G5" s="255"/>
      <c r="H5" s="255"/>
      <c r="I5" s="256"/>
    </row>
    <row r="6" spans="1:9" ht="19.5" customHeight="1" x14ac:dyDescent="0.2">
      <c r="A6" s="253"/>
      <c r="B6" s="297" t="s">
        <v>138</v>
      </c>
      <c r="C6" s="297"/>
      <c r="D6" s="297"/>
      <c r="E6" s="297"/>
      <c r="F6" s="297"/>
      <c r="G6" s="255"/>
      <c r="H6" s="255"/>
      <c r="I6" s="256"/>
    </row>
    <row r="7" spans="1:9" ht="21" customHeight="1" x14ac:dyDescent="0.2">
      <c r="A7" s="253"/>
      <c r="B7" s="298" t="s">
        <v>146</v>
      </c>
      <c r="C7" s="298"/>
      <c r="D7" s="298"/>
      <c r="E7" s="298"/>
      <c r="F7" s="298"/>
      <c r="G7" s="298"/>
      <c r="H7" s="257">
        <f>'Uppgjörsform reikninga'!I50</f>
        <v>0</v>
      </c>
      <c r="I7" s="256"/>
    </row>
    <row r="8" spans="1:9" ht="24" customHeight="1" x14ac:dyDescent="0.2">
      <c r="A8" s="253"/>
      <c r="B8" s="254"/>
      <c r="C8" s="254"/>
      <c r="D8" s="254"/>
      <c r="E8" s="254"/>
      <c r="F8" s="255"/>
      <c r="G8" s="255"/>
      <c r="H8" s="255"/>
      <c r="I8" s="256"/>
    </row>
    <row r="9" spans="1:9" ht="19.5" customHeight="1" x14ac:dyDescent="0.2">
      <c r="A9" s="253"/>
      <c r="B9" s="258" t="s">
        <v>19</v>
      </c>
      <c r="C9" s="254"/>
      <c r="D9" s="254"/>
      <c r="E9" s="254"/>
      <c r="F9" s="255"/>
      <c r="G9" s="255"/>
      <c r="H9" s="255"/>
      <c r="I9" s="256"/>
    </row>
    <row r="10" spans="1:9" ht="9" customHeight="1" x14ac:dyDescent="0.2">
      <c r="A10" s="253"/>
      <c r="B10" s="258"/>
      <c r="C10" s="254"/>
      <c r="D10" s="254"/>
      <c r="E10" s="254"/>
      <c r="F10" s="255"/>
      <c r="G10" s="255"/>
      <c r="H10" s="255"/>
      <c r="I10" s="256"/>
    </row>
    <row r="11" spans="1:9" ht="31.5" x14ac:dyDescent="0.2">
      <c r="A11" s="253"/>
      <c r="B11" s="276" t="s">
        <v>148</v>
      </c>
      <c r="C11" s="279" t="s">
        <v>147</v>
      </c>
      <c r="D11" s="275" t="s">
        <v>152</v>
      </c>
      <c r="E11" s="275" t="s">
        <v>149</v>
      </c>
      <c r="F11" s="275" t="s">
        <v>150</v>
      </c>
      <c r="G11" s="275" t="s">
        <v>151</v>
      </c>
      <c r="H11" s="254"/>
      <c r="I11" s="256"/>
    </row>
    <row r="12" spans="1:9" ht="11.25" customHeight="1" x14ac:dyDescent="0.2">
      <c r="A12" s="253"/>
      <c r="B12" s="277"/>
      <c r="C12" s="280"/>
      <c r="D12" s="280"/>
      <c r="E12" s="280"/>
      <c r="F12" s="273"/>
      <c r="G12" s="273"/>
      <c r="H12" s="255"/>
      <c r="I12" s="256"/>
    </row>
    <row r="13" spans="1:9" ht="19.5" customHeight="1" x14ac:dyDescent="0.25">
      <c r="A13" s="253"/>
      <c r="B13" s="281" t="s">
        <v>140</v>
      </c>
      <c r="C13" s="269" t="s">
        <v>139</v>
      </c>
      <c r="D13" s="282">
        <f>'Uppgjörsform reikninga'!F16</f>
        <v>0</v>
      </c>
      <c r="E13" s="282">
        <f>'Uppgjörsform reikninga'!I16</f>
        <v>0</v>
      </c>
      <c r="F13" s="282">
        <f>'Uppgjörsform reikninga'!J16</f>
        <v>0</v>
      </c>
      <c r="G13" s="282" t="e">
        <f>F13/D13%</f>
        <v>#DIV/0!</v>
      </c>
      <c r="H13" s="255"/>
      <c r="I13" s="256"/>
    </row>
    <row r="14" spans="1:9" ht="19.5" customHeight="1" x14ac:dyDescent="0.25">
      <c r="A14" s="253"/>
      <c r="B14" s="283" t="s">
        <v>141</v>
      </c>
      <c r="C14" s="269" t="s">
        <v>84</v>
      </c>
      <c r="D14" s="282">
        <f>'Uppgjörsform reikninga'!F31</f>
        <v>0</v>
      </c>
      <c r="E14" s="282">
        <f>'Uppgjörsform reikninga'!I31</f>
        <v>0</v>
      </c>
      <c r="F14" s="282">
        <f>'Uppgjörsform reikninga'!J31</f>
        <v>0</v>
      </c>
      <c r="G14" s="282" t="e">
        <f>F14/D14%</f>
        <v>#DIV/0!</v>
      </c>
      <c r="H14" s="255"/>
      <c r="I14" s="256"/>
    </row>
    <row r="15" spans="1:9" ht="19.5" customHeight="1" x14ac:dyDescent="0.2">
      <c r="A15" s="253"/>
      <c r="B15" s="284" t="s">
        <v>142</v>
      </c>
      <c r="C15" s="269" t="s">
        <v>143</v>
      </c>
      <c r="D15" s="282">
        <f>'Uppgjörsform reikninga'!F43</f>
        <v>0</v>
      </c>
      <c r="E15" s="282">
        <f>'Uppgjörsform reikninga'!I43</f>
        <v>0</v>
      </c>
      <c r="F15" s="282">
        <f>'Uppgjörsform reikninga'!J43</f>
        <v>0</v>
      </c>
      <c r="G15" s="282" t="e">
        <f>F15/D15%</f>
        <v>#DIV/0!</v>
      </c>
      <c r="H15" s="255"/>
      <c r="I15" s="256"/>
    </row>
    <row r="16" spans="1:9" ht="19.5" customHeight="1" x14ac:dyDescent="0.2">
      <c r="A16" s="253"/>
      <c r="B16" s="284" t="s">
        <v>85</v>
      </c>
      <c r="C16" s="269" t="s">
        <v>153</v>
      </c>
      <c r="D16" s="282">
        <f>'Uppgjörsform reikninga'!F47</f>
        <v>0</v>
      </c>
      <c r="E16" s="282">
        <f>'Uppgjörsform reikninga'!I47</f>
        <v>0</v>
      </c>
      <c r="F16" s="282">
        <f>'Uppgjörsform reikninga'!J47</f>
        <v>0</v>
      </c>
      <c r="G16" s="282" t="e">
        <f>F16/D16%</f>
        <v>#DIV/0!</v>
      </c>
      <c r="H16" s="255"/>
      <c r="I16" s="256"/>
    </row>
    <row r="17" spans="1:9" ht="7.5" customHeight="1" x14ac:dyDescent="0.2">
      <c r="A17" s="253"/>
      <c r="B17" s="278"/>
      <c r="C17" s="270"/>
      <c r="D17" s="270"/>
      <c r="E17" s="270"/>
      <c r="F17" s="274"/>
      <c r="G17" s="274"/>
      <c r="H17" s="255"/>
      <c r="I17" s="256"/>
    </row>
    <row r="18" spans="1:9" ht="19.5" customHeight="1" x14ac:dyDescent="0.2">
      <c r="A18" s="253"/>
      <c r="B18" s="285"/>
      <c r="C18" s="286" t="s">
        <v>8</v>
      </c>
      <c r="D18" s="287">
        <f>SUM(D13:D16)</f>
        <v>0</v>
      </c>
      <c r="E18" s="287">
        <f t="shared" ref="E18:F18" si="0">SUM(E13:E16)</f>
        <v>0</v>
      </c>
      <c r="F18" s="287">
        <f t="shared" si="0"/>
        <v>0</v>
      </c>
      <c r="G18" s="288" t="e">
        <f>F18/D18%</f>
        <v>#DIV/0!</v>
      </c>
      <c r="H18" s="255"/>
      <c r="I18" s="256"/>
    </row>
    <row r="19" spans="1:9" ht="19.5" customHeight="1" x14ac:dyDescent="0.2">
      <c r="A19" s="253"/>
      <c r="F19" s="255"/>
      <c r="G19" s="255"/>
      <c r="H19" s="255"/>
      <c r="I19" s="256"/>
    </row>
    <row r="20" spans="1:9" ht="19.5" customHeight="1" x14ac:dyDescent="0.2">
      <c r="A20" s="253"/>
      <c r="B20" s="260"/>
      <c r="C20" s="260"/>
      <c r="D20" s="260"/>
      <c r="E20" s="260"/>
      <c r="F20" s="255"/>
      <c r="G20" s="255"/>
      <c r="H20" s="255"/>
      <c r="I20" s="256"/>
    </row>
    <row r="21" spans="1:9" ht="19.5" customHeight="1" x14ac:dyDescent="0.2">
      <c r="A21" s="253"/>
      <c r="B21" s="254"/>
      <c r="C21" s="254"/>
      <c r="D21" s="254"/>
      <c r="E21" s="254"/>
      <c r="F21" s="255"/>
      <c r="G21" s="255"/>
      <c r="H21" s="255"/>
      <c r="I21" s="256"/>
    </row>
    <row r="22" spans="1:9" ht="19.5" customHeight="1" x14ac:dyDescent="0.2">
      <c r="A22" s="253"/>
      <c r="B22" s="254"/>
      <c r="C22" s="254"/>
      <c r="D22" s="254"/>
      <c r="E22" s="254"/>
      <c r="F22" s="255"/>
      <c r="G22" s="261" t="s">
        <v>20</v>
      </c>
      <c r="H22" s="262">
        <f>H7</f>
        <v>0</v>
      </c>
      <c r="I22" s="256"/>
    </row>
    <row r="23" spans="1:9" ht="19.5" customHeight="1" x14ac:dyDescent="0.2">
      <c r="A23" s="253"/>
      <c r="B23" s="254" t="s">
        <v>21</v>
      </c>
      <c r="C23" s="254"/>
      <c r="D23" s="254"/>
      <c r="E23" s="254"/>
      <c r="F23" s="255"/>
      <c r="G23" s="263" t="s">
        <v>22</v>
      </c>
      <c r="H23" s="264">
        <f>SUM(H22)</f>
        <v>0</v>
      </c>
      <c r="I23" s="256"/>
    </row>
    <row r="24" spans="1:9" ht="19.5" customHeight="1" x14ac:dyDescent="0.2">
      <c r="A24" s="253"/>
      <c r="B24" s="254"/>
      <c r="C24" s="254"/>
      <c r="D24" s="254"/>
      <c r="E24" s="254"/>
      <c r="F24" s="255"/>
      <c r="G24" s="255"/>
      <c r="H24" s="255"/>
      <c r="I24" s="256"/>
    </row>
    <row r="25" spans="1:9" ht="19.5" customHeight="1" x14ac:dyDescent="0.2">
      <c r="A25" s="253"/>
      <c r="C25" s="260" t="s">
        <v>28</v>
      </c>
      <c r="D25" s="260"/>
      <c r="E25" s="265">
        <f>H7*0.24/1.24</f>
        <v>0</v>
      </c>
      <c r="F25" s="266"/>
      <c r="G25" s="255"/>
      <c r="H25" s="255"/>
      <c r="I25" s="256"/>
    </row>
    <row r="26" spans="1:9" ht="12.75" customHeight="1" x14ac:dyDescent="0.2">
      <c r="A26" s="253"/>
      <c r="B26" s="260"/>
      <c r="C26" s="260"/>
      <c r="D26" s="260"/>
      <c r="E26" s="267"/>
      <c r="F26" s="266"/>
      <c r="G26" s="255"/>
      <c r="H26" s="255"/>
      <c r="I26" s="256"/>
    </row>
    <row r="27" spans="1:9" ht="19.5" customHeight="1" thickBot="1" x14ac:dyDescent="0.25">
      <c r="A27" s="294"/>
      <c r="B27" s="295"/>
      <c r="C27" s="295"/>
      <c r="D27" s="295"/>
      <c r="E27" s="295"/>
      <c r="F27" s="295"/>
      <c r="G27" s="295"/>
      <c r="H27" s="295"/>
      <c r="I27" s="296"/>
    </row>
    <row r="28" spans="1:9" ht="20.25" customHeight="1" x14ac:dyDescent="0.2">
      <c r="A28" s="255"/>
      <c r="B28" s="268"/>
      <c r="C28" s="268"/>
      <c r="D28" s="268"/>
      <c r="E28" s="268"/>
      <c r="F28" s="268"/>
      <c r="G28" s="268"/>
      <c r="H28" s="268"/>
      <c r="I28" s="268"/>
    </row>
    <row r="29" spans="1:9" ht="16.5" customHeight="1" x14ac:dyDescent="0.2">
      <c r="A29" s="245"/>
      <c r="B29" s="246"/>
      <c r="C29" s="246"/>
      <c r="D29" s="246"/>
      <c r="E29" s="246"/>
      <c r="F29" s="246"/>
      <c r="G29" s="246"/>
      <c r="H29" s="246"/>
      <c r="I29" s="246"/>
    </row>
    <row r="30" spans="1:9" ht="21" customHeight="1" thickBot="1" x14ac:dyDescent="0.25">
      <c r="A30" s="247"/>
      <c r="B30" s="299" t="s">
        <v>155</v>
      </c>
      <c r="C30" s="299"/>
      <c r="D30" s="299"/>
      <c r="E30" s="299"/>
      <c r="F30" s="299"/>
      <c r="G30" s="299"/>
      <c r="H30" s="299"/>
      <c r="I30" s="248"/>
    </row>
    <row r="31" spans="1:9" ht="15" customHeight="1" x14ac:dyDescent="0.2">
      <c r="A31" s="249"/>
      <c r="B31" s="250"/>
      <c r="C31" s="250"/>
      <c r="D31" s="250"/>
      <c r="E31" s="250"/>
      <c r="F31" s="251"/>
      <c r="G31" s="251"/>
      <c r="H31" s="251"/>
      <c r="I31" s="252"/>
    </row>
    <row r="32" spans="1:9" ht="19.5" customHeight="1" x14ac:dyDescent="0.2">
      <c r="A32" s="253"/>
      <c r="B32" s="254"/>
      <c r="C32" s="254"/>
      <c r="D32" s="254"/>
      <c r="E32" s="254"/>
      <c r="F32" s="255"/>
      <c r="G32" s="255"/>
      <c r="H32" s="255"/>
      <c r="I32" s="256"/>
    </row>
    <row r="33" spans="1:9" ht="19.5" customHeight="1" x14ac:dyDescent="0.2">
      <c r="A33" s="253"/>
      <c r="B33" s="297" t="s">
        <v>138</v>
      </c>
      <c r="C33" s="297"/>
      <c r="D33" s="297"/>
      <c r="E33" s="297"/>
      <c r="F33" s="297"/>
      <c r="G33" s="255"/>
      <c r="H33" s="255"/>
      <c r="I33" s="256"/>
    </row>
    <row r="34" spans="1:9" ht="21" customHeight="1" x14ac:dyDescent="0.2">
      <c r="A34" s="253"/>
      <c r="B34" s="298" t="s">
        <v>146</v>
      </c>
      <c r="C34" s="298"/>
      <c r="D34" s="298"/>
      <c r="E34" s="298"/>
      <c r="F34" s="298"/>
      <c r="G34" s="298"/>
      <c r="H34" s="257">
        <f>'Uppgjörsform reikninga'!I102</f>
        <v>0</v>
      </c>
      <c r="I34" s="256"/>
    </row>
    <row r="35" spans="1:9" ht="24" customHeight="1" x14ac:dyDescent="0.2">
      <c r="A35" s="253"/>
      <c r="B35" s="254"/>
      <c r="C35" s="254"/>
      <c r="D35" s="254"/>
      <c r="E35" s="254"/>
      <c r="F35" s="255"/>
      <c r="G35" s="255"/>
      <c r="H35" s="255"/>
      <c r="I35" s="256"/>
    </row>
    <row r="36" spans="1:9" ht="19.5" customHeight="1" x14ac:dyDescent="0.2">
      <c r="A36" s="253"/>
      <c r="B36" s="258" t="s">
        <v>19</v>
      </c>
      <c r="C36" s="254"/>
      <c r="D36" s="254"/>
      <c r="E36" s="254"/>
      <c r="F36" s="255"/>
      <c r="G36" s="255"/>
      <c r="H36" s="255"/>
      <c r="I36" s="256"/>
    </row>
    <row r="37" spans="1:9" ht="9" customHeight="1" x14ac:dyDescent="0.2">
      <c r="A37" s="253"/>
      <c r="B37" s="258"/>
      <c r="C37" s="254"/>
      <c r="D37" s="254"/>
      <c r="E37" s="254"/>
      <c r="F37" s="255"/>
      <c r="G37" s="255"/>
      <c r="H37" s="255"/>
      <c r="I37" s="256"/>
    </row>
    <row r="38" spans="1:9" ht="31.5" x14ac:dyDescent="0.2">
      <c r="A38" s="253"/>
      <c r="B38" s="276" t="s">
        <v>148</v>
      </c>
      <c r="C38" s="279" t="s">
        <v>147</v>
      </c>
      <c r="D38" s="275" t="s">
        <v>152</v>
      </c>
      <c r="E38" s="275" t="s">
        <v>149</v>
      </c>
      <c r="F38" s="275" t="s">
        <v>150</v>
      </c>
      <c r="G38" s="275" t="s">
        <v>151</v>
      </c>
      <c r="H38" s="254"/>
      <c r="I38" s="256"/>
    </row>
    <row r="39" spans="1:9" ht="11.25" customHeight="1" x14ac:dyDescent="0.2">
      <c r="A39" s="253"/>
      <c r="B39" s="277"/>
      <c r="C39" s="280"/>
      <c r="D39" s="280"/>
      <c r="E39" s="280"/>
      <c r="F39" s="273"/>
      <c r="G39" s="273"/>
      <c r="H39" s="255"/>
      <c r="I39" s="256"/>
    </row>
    <row r="40" spans="1:9" ht="19.5" customHeight="1" x14ac:dyDescent="0.25">
      <c r="A40" s="253"/>
      <c r="B40" s="281" t="s">
        <v>140</v>
      </c>
      <c r="C40" s="269" t="s">
        <v>139</v>
      </c>
      <c r="D40" s="282">
        <f>'Uppgjörsform reikninga'!F68</f>
        <v>0</v>
      </c>
      <c r="E40" s="282">
        <f>'Uppgjörsform reikninga'!I68</f>
        <v>0</v>
      </c>
      <c r="F40" s="282">
        <f>'Uppgjörsform reikninga'!J68</f>
        <v>0</v>
      </c>
      <c r="G40" s="282" t="e">
        <f>F40/D40%</f>
        <v>#DIV/0!</v>
      </c>
      <c r="H40" s="255"/>
      <c r="I40" s="256"/>
    </row>
    <row r="41" spans="1:9" ht="19.5" customHeight="1" x14ac:dyDescent="0.25">
      <c r="A41" s="253"/>
      <c r="B41" s="283" t="s">
        <v>141</v>
      </c>
      <c r="C41" s="269" t="s">
        <v>84</v>
      </c>
      <c r="D41" s="282">
        <f>'Uppgjörsform reikninga'!F83</f>
        <v>0</v>
      </c>
      <c r="E41" s="282">
        <f>'Uppgjörsform reikninga'!I83</f>
        <v>0</v>
      </c>
      <c r="F41" s="282">
        <f>'Uppgjörsform reikninga'!J83</f>
        <v>0</v>
      </c>
      <c r="G41" s="282" t="e">
        <f>F41/D41%</f>
        <v>#DIV/0!</v>
      </c>
      <c r="H41" s="255"/>
      <c r="I41" s="256"/>
    </row>
    <row r="42" spans="1:9" ht="19.5" customHeight="1" x14ac:dyDescent="0.2">
      <c r="A42" s="253"/>
      <c r="B42" s="284" t="s">
        <v>142</v>
      </c>
      <c r="C42" s="269" t="s">
        <v>143</v>
      </c>
      <c r="D42" s="282">
        <f>'Uppgjörsform reikninga'!F95</f>
        <v>0</v>
      </c>
      <c r="E42" s="282">
        <f>'Uppgjörsform reikninga'!I95</f>
        <v>0</v>
      </c>
      <c r="F42" s="282">
        <f>'Uppgjörsform reikninga'!J95</f>
        <v>0</v>
      </c>
      <c r="G42" s="282" t="e">
        <f>F42/D42%</f>
        <v>#DIV/0!</v>
      </c>
      <c r="H42" s="255"/>
      <c r="I42" s="256"/>
    </row>
    <row r="43" spans="1:9" ht="19.5" customHeight="1" x14ac:dyDescent="0.2">
      <c r="A43" s="253"/>
      <c r="B43" s="284" t="s">
        <v>85</v>
      </c>
      <c r="C43" s="269" t="s">
        <v>153</v>
      </c>
      <c r="D43" s="282">
        <f>'Uppgjörsform reikninga'!F9</f>
        <v>0</v>
      </c>
      <c r="E43" s="282">
        <f>'Uppgjörsform reikninga'!I99</f>
        <v>0</v>
      </c>
      <c r="F43" s="282">
        <f>'Uppgjörsform reikninga'!J99</f>
        <v>0</v>
      </c>
      <c r="G43" s="282" t="e">
        <f>F43/D43%</f>
        <v>#DIV/0!</v>
      </c>
      <c r="H43" s="255"/>
      <c r="I43" s="256"/>
    </row>
    <row r="44" spans="1:9" ht="7.5" customHeight="1" x14ac:dyDescent="0.2">
      <c r="A44" s="253"/>
      <c r="B44" s="278"/>
      <c r="C44" s="270"/>
      <c r="D44" s="270"/>
      <c r="E44" s="270"/>
      <c r="F44" s="274"/>
      <c r="G44" s="274"/>
      <c r="H44" s="255"/>
      <c r="I44" s="256"/>
    </row>
    <row r="45" spans="1:9" ht="19.5" customHeight="1" x14ac:dyDescent="0.2">
      <c r="A45" s="253"/>
      <c r="B45" s="285"/>
      <c r="C45" s="286" t="s">
        <v>8</v>
      </c>
      <c r="D45" s="287">
        <f>SUM(D40:D43)</f>
        <v>0</v>
      </c>
      <c r="E45" s="287">
        <f t="shared" ref="E45:F45" si="1">SUM(E40:E43)</f>
        <v>0</v>
      </c>
      <c r="F45" s="287">
        <f t="shared" si="1"/>
        <v>0</v>
      </c>
      <c r="G45" s="288" t="e">
        <f>F45/D45%</f>
        <v>#DIV/0!</v>
      </c>
      <c r="H45" s="255"/>
      <c r="I45" s="256"/>
    </row>
    <row r="46" spans="1:9" ht="19.5" customHeight="1" x14ac:dyDescent="0.2">
      <c r="A46" s="253"/>
      <c r="F46" s="255"/>
      <c r="G46" s="255"/>
      <c r="H46" s="255"/>
      <c r="I46" s="256"/>
    </row>
    <row r="47" spans="1:9" ht="19.5" customHeight="1" x14ac:dyDescent="0.2">
      <c r="A47" s="253"/>
      <c r="B47" s="260"/>
      <c r="C47" s="260"/>
      <c r="D47" s="260"/>
      <c r="E47" s="260"/>
      <c r="F47" s="255"/>
      <c r="G47" s="255"/>
      <c r="H47" s="255"/>
      <c r="I47" s="256"/>
    </row>
    <row r="48" spans="1:9" ht="19.5" customHeight="1" x14ac:dyDescent="0.2">
      <c r="A48" s="253"/>
      <c r="B48" s="254"/>
      <c r="C48" s="254"/>
      <c r="D48" s="254"/>
      <c r="E48" s="254"/>
      <c r="F48" s="255"/>
      <c r="I48" s="256"/>
    </row>
    <row r="49" spans="1:9" ht="19.5" customHeight="1" x14ac:dyDescent="0.2">
      <c r="A49" s="253"/>
      <c r="B49" s="254"/>
      <c r="C49" s="254"/>
      <c r="D49" s="254"/>
      <c r="E49" s="254"/>
      <c r="F49" s="255"/>
      <c r="G49" s="263" t="s">
        <v>23</v>
      </c>
      <c r="H49" s="264">
        <f>H34</f>
        <v>0</v>
      </c>
      <c r="I49" s="256"/>
    </row>
    <row r="50" spans="1:9" ht="19.5" customHeight="1" x14ac:dyDescent="0.2">
      <c r="A50" s="253"/>
      <c r="B50" s="254"/>
      <c r="C50" s="254"/>
      <c r="D50" s="254"/>
      <c r="E50" s="254"/>
      <c r="F50" s="255"/>
      <c r="G50" s="261" t="s">
        <v>20</v>
      </c>
      <c r="H50" s="262">
        <f>H22</f>
        <v>0</v>
      </c>
      <c r="I50" s="256"/>
    </row>
    <row r="51" spans="1:9" ht="19.5" customHeight="1" x14ac:dyDescent="0.2">
      <c r="A51" s="253"/>
      <c r="B51" s="254" t="s">
        <v>21</v>
      </c>
      <c r="C51" s="254"/>
      <c r="D51" s="254"/>
      <c r="E51" s="254"/>
      <c r="F51" s="255"/>
      <c r="G51" s="263" t="s">
        <v>22</v>
      </c>
      <c r="H51" s="264">
        <f>SUM(H49:H50)</f>
        <v>0</v>
      </c>
      <c r="I51" s="256"/>
    </row>
    <row r="52" spans="1:9" ht="19.5" customHeight="1" x14ac:dyDescent="0.2">
      <c r="A52" s="253"/>
      <c r="B52" s="254"/>
      <c r="C52" s="254"/>
      <c r="D52" s="254"/>
      <c r="E52" s="254"/>
      <c r="F52" s="255"/>
      <c r="G52" s="255"/>
      <c r="H52" s="255"/>
      <c r="I52" s="256"/>
    </row>
    <row r="53" spans="1:9" ht="19.5" customHeight="1" x14ac:dyDescent="0.2">
      <c r="A53" s="253"/>
      <c r="C53" s="260" t="s">
        <v>28</v>
      </c>
      <c r="D53" s="260"/>
      <c r="E53" s="265">
        <f>H34*0.24/1.24</f>
        <v>0</v>
      </c>
      <c r="F53" s="266"/>
      <c r="G53" s="255"/>
      <c r="H53" s="255"/>
      <c r="I53" s="256"/>
    </row>
    <row r="54" spans="1:9" ht="12.75" customHeight="1" x14ac:dyDescent="0.2">
      <c r="A54" s="253"/>
      <c r="B54" s="260"/>
      <c r="C54" s="260"/>
      <c r="D54" s="260"/>
      <c r="E54" s="267"/>
      <c r="F54" s="266"/>
      <c r="G54" s="255"/>
      <c r="H54" s="255"/>
      <c r="I54" s="256"/>
    </row>
    <row r="55" spans="1:9" ht="19.5" customHeight="1" thickBot="1" x14ac:dyDescent="0.25">
      <c r="A55" s="294"/>
      <c r="B55" s="295"/>
      <c r="C55" s="295"/>
      <c r="D55" s="295"/>
      <c r="E55" s="295"/>
      <c r="F55" s="295"/>
      <c r="G55" s="295"/>
      <c r="H55" s="295"/>
      <c r="I55" s="296"/>
    </row>
    <row r="56" spans="1:9" ht="12.75" customHeight="1" x14ac:dyDescent="0.2">
      <c r="A56" s="255"/>
      <c r="B56" s="268"/>
      <c r="C56" s="268"/>
      <c r="D56" s="268"/>
      <c r="E56" s="268"/>
      <c r="F56" s="268"/>
      <c r="G56" s="268"/>
      <c r="H56" s="268"/>
      <c r="I56" s="268"/>
    </row>
    <row r="58" spans="1:9" ht="16.5" customHeight="1" x14ac:dyDescent="0.2">
      <c r="A58" s="245"/>
      <c r="B58" s="246"/>
      <c r="C58" s="246"/>
      <c r="D58" s="246"/>
      <c r="E58" s="246"/>
      <c r="F58" s="246"/>
      <c r="G58" s="246"/>
      <c r="H58" s="246"/>
      <c r="I58" s="246"/>
    </row>
    <row r="59" spans="1:9" ht="21" customHeight="1" thickBot="1" x14ac:dyDescent="0.25">
      <c r="A59" s="247"/>
      <c r="B59" s="299" t="s">
        <v>156</v>
      </c>
      <c r="C59" s="299"/>
      <c r="D59" s="299"/>
      <c r="E59" s="299"/>
      <c r="F59" s="299"/>
      <c r="G59" s="299"/>
      <c r="H59" s="299"/>
      <c r="I59" s="248"/>
    </row>
    <row r="60" spans="1:9" ht="15" customHeight="1" x14ac:dyDescent="0.2">
      <c r="A60" s="249"/>
      <c r="B60" s="250"/>
      <c r="C60" s="250"/>
      <c r="D60" s="250"/>
      <c r="E60" s="250"/>
      <c r="F60" s="251"/>
      <c r="G60" s="251"/>
      <c r="H60" s="251"/>
      <c r="I60" s="252"/>
    </row>
    <row r="61" spans="1:9" ht="19.5" customHeight="1" x14ac:dyDescent="0.2">
      <c r="A61" s="253"/>
      <c r="B61" s="254"/>
      <c r="C61" s="254"/>
      <c r="D61" s="254"/>
      <c r="E61" s="254"/>
      <c r="F61" s="255"/>
      <c r="G61" s="255"/>
      <c r="H61" s="255"/>
      <c r="I61" s="256"/>
    </row>
    <row r="62" spans="1:9" ht="19.5" customHeight="1" x14ac:dyDescent="0.2">
      <c r="A62" s="253"/>
      <c r="B62" s="297" t="s">
        <v>138</v>
      </c>
      <c r="C62" s="297"/>
      <c r="D62" s="297"/>
      <c r="E62" s="297"/>
      <c r="F62" s="297"/>
      <c r="G62" s="255"/>
      <c r="H62" s="255"/>
      <c r="I62" s="256"/>
    </row>
    <row r="63" spans="1:9" ht="21" customHeight="1" x14ac:dyDescent="0.2">
      <c r="A63" s="253"/>
      <c r="B63" s="298" t="s">
        <v>146</v>
      </c>
      <c r="C63" s="298"/>
      <c r="D63" s="298"/>
      <c r="E63" s="298"/>
      <c r="F63" s="298"/>
      <c r="G63" s="298"/>
      <c r="H63" s="257">
        <f>'Uppgjörsform reikninga'!I154</f>
        <v>0</v>
      </c>
      <c r="I63" s="256"/>
    </row>
    <row r="64" spans="1:9" ht="24" customHeight="1" x14ac:dyDescent="0.2">
      <c r="A64" s="253"/>
      <c r="B64" s="254"/>
      <c r="C64" s="254"/>
      <c r="D64" s="254"/>
      <c r="E64" s="254"/>
      <c r="F64" s="255"/>
      <c r="G64" s="255"/>
      <c r="H64" s="255"/>
      <c r="I64" s="256"/>
    </row>
    <row r="65" spans="1:9" ht="19.5" customHeight="1" x14ac:dyDescent="0.2">
      <c r="A65" s="253"/>
      <c r="B65" s="258" t="s">
        <v>19</v>
      </c>
      <c r="C65" s="254"/>
      <c r="D65" s="254"/>
      <c r="E65" s="254"/>
      <c r="F65" s="255"/>
      <c r="G65" s="255"/>
      <c r="H65" s="255"/>
      <c r="I65" s="256"/>
    </row>
    <row r="66" spans="1:9" ht="9" customHeight="1" x14ac:dyDescent="0.2">
      <c r="A66" s="253"/>
      <c r="B66" s="258"/>
      <c r="C66" s="254"/>
      <c r="D66" s="254"/>
      <c r="E66" s="254"/>
      <c r="F66" s="255"/>
      <c r="G66" s="255"/>
      <c r="H66" s="255"/>
      <c r="I66" s="256"/>
    </row>
    <row r="67" spans="1:9" ht="31.5" x14ac:dyDescent="0.2">
      <c r="A67" s="253"/>
      <c r="B67" s="276" t="s">
        <v>148</v>
      </c>
      <c r="C67" s="279" t="s">
        <v>147</v>
      </c>
      <c r="D67" s="275" t="s">
        <v>152</v>
      </c>
      <c r="E67" s="275" t="s">
        <v>149</v>
      </c>
      <c r="F67" s="275" t="s">
        <v>150</v>
      </c>
      <c r="G67" s="275" t="s">
        <v>151</v>
      </c>
      <c r="H67" s="254"/>
      <c r="I67" s="256"/>
    </row>
    <row r="68" spans="1:9" ht="11.25" customHeight="1" x14ac:dyDescent="0.2">
      <c r="A68" s="253"/>
      <c r="B68" s="277"/>
      <c r="C68" s="280"/>
      <c r="D68" s="280"/>
      <c r="E68" s="280"/>
      <c r="F68" s="273"/>
      <c r="G68" s="273"/>
      <c r="H68" s="255"/>
      <c r="I68" s="256"/>
    </row>
    <row r="69" spans="1:9" ht="19.5" customHeight="1" x14ac:dyDescent="0.25">
      <c r="A69" s="253"/>
      <c r="B69" s="281" t="s">
        <v>140</v>
      </c>
      <c r="C69" s="269" t="s">
        <v>139</v>
      </c>
      <c r="D69" s="282">
        <f>'Uppgjörsform reikninga'!F120</f>
        <v>0</v>
      </c>
      <c r="E69" s="282">
        <f>'Uppgjörsform reikninga'!I120</f>
        <v>0</v>
      </c>
      <c r="F69" s="282">
        <f>'Uppgjörsform reikninga'!J120</f>
        <v>0</v>
      </c>
      <c r="G69" s="282" t="e">
        <f>F69/D69%</f>
        <v>#DIV/0!</v>
      </c>
      <c r="H69" s="255"/>
      <c r="I69" s="256"/>
    </row>
    <row r="70" spans="1:9" ht="19.5" customHeight="1" x14ac:dyDescent="0.25">
      <c r="A70" s="253"/>
      <c r="B70" s="283" t="s">
        <v>141</v>
      </c>
      <c r="C70" s="269" t="s">
        <v>84</v>
      </c>
      <c r="D70" s="282">
        <f>'Uppgjörsform reikninga'!F135</f>
        <v>0</v>
      </c>
      <c r="E70" s="282">
        <f>'Uppgjörsform reikninga'!I135</f>
        <v>0</v>
      </c>
      <c r="F70" s="282">
        <f>'Uppgjörsform reikninga'!J135</f>
        <v>0</v>
      </c>
      <c r="G70" s="282" t="e">
        <f>F70/D70%</f>
        <v>#DIV/0!</v>
      </c>
      <c r="H70" s="255"/>
      <c r="I70" s="256"/>
    </row>
    <row r="71" spans="1:9" ht="19.5" customHeight="1" x14ac:dyDescent="0.2">
      <c r="A71" s="253"/>
      <c r="B71" s="284" t="s">
        <v>142</v>
      </c>
      <c r="C71" s="269" t="s">
        <v>143</v>
      </c>
      <c r="D71" s="282">
        <f>'Uppgjörsform reikninga'!F147</f>
        <v>0</v>
      </c>
      <c r="E71" s="282">
        <f>'Uppgjörsform reikninga'!I147</f>
        <v>0</v>
      </c>
      <c r="F71" s="282">
        <f>'Uppgjörsform reikninga'!J147</f>
        <v>0</v>
      </c>
      <c r="G71" s="282" t="e">
        <f>F71/D71%</f>
        <v>#DIV/0!</v>
      </c>
      <c r="H71" s="255"/>
      <c r="I71" s="256"/>
    </row>
    <row r="72" spans="1:9" ht="19.5" customHeight="1" x14ac:dyDescent="0.2">
      <c r="A72" s="253"/>
      <c r="B72" s="284" t="s">
        <v>85</v>
      </c>
      <c r="C72" s="269" t="s">
        <v>153</v>
      </c>
      <c r="D72" s="282">
        <f>'Uppgjörsform reikninga'!F151</f>
        <v>0</v>
      </c>
      <c r="E72" s="282">
        <f>'Uppgjörsform reikninga'!I151</f>
        <v>0</v>
      </c>
      <c r="F72" s="282">
        <f>'Uppgjörsform reikninga'!J151</f>
        <v>0</v>
      </c>
      <c r="G72" s="282" t="e">
        <f>F72/D72%</f>
        <v>#DIV/0!</v>
      </c>
      <c r="H72" s="255"/>
      <c r="I72" s="256"/>
    </row>
    <row r="73" spans="1:9" ht="7.5" customHeight="1" x14ac:dyDescent="0.2">
      <c r="A73" s="253"/>
      <c r="B73" s="278"/>
      <c r="C73" s="270"/>
      <c r="D73" s="270"/>
      <c r="E73" s="270"/>
      <c r="F73" s="274"/>
      <c r="G73" s="274"/>
      <c r="H73" s="255"/>
      <c r="I73" s="256"/>
    </row>
    <row r="74" spans="1:9" ht="19.5" customHeight="1" x14ac:dyDescent="0.2">
      <c r="A74" s="253"/>
      <c r="B74" s="285"/>
      <c r="C74" s="286" t="s">
        <v>8</v>
      </c>
      <c r="D74" s="287">
        <f>SUM(D69:D72)</f>
        <v>0</v>
      </c>
      <c r="E74" s="287">
        <f>SUM(E69:E72)</f>
        <v>0</v>
      </c>
      <c r="F74" s="287">
        <f t="shared" ref="E74:F74" si="2">SUM(F69:F72)</f>
        <v>0</v>
      </c>
      <c r="G74" s="288" t="e">
        <f>F74/D74%</f>
        <v>#DIV/0!</v>
      </c>
      <c r="H74" s="255"/>
      <c r="I74" s="256"/>
    </row>
    <row r="75" spans="1:9" ht="19.5" customHeight="1" x14ac:dyDescent="0.2">
      <c r="A75" s="253"/>
      <c r="F75" s="255"/>
      <c r="G75" s="255"/>
      <c r="H75" s="255"/>
      <c r="I75" s="256"/>
    </row>
    <row r="76" spans="1:9" ht="19.5" customHeight="1" x14ac:dyDescent="0.2">
      <c r="A76" s="253"/>
      <c r="B76" s="260"/>
      <c r="C76" s="260"/>
      <c r="D76" s="260"/>
      <c r="E76" s="260"/>
      <c r="F76" s="255"/>
      <c r="G76" s="255"/>
      <c r="H76" s="255"/>
      <c r="I76" s="256"/>
    </row>
    <row r="77" spans="1:9" ht="19.5" customHeight="1" x14ac:dyDescent="0.2">
      <c r="A77" s="253"/>
      <c r="B77" s="254"/>
      <c r="C77" s="254"/>
      <c r="D77" s="254"/>
      <c r="E77" s="254"/>
      <c r="F77" s="255"/>
      <c r="G77" s="263" t="s">
        <v>33</v>
      </c>
      <c r="H77" s="264">
        <f>H63</f>
        <v>0</v>
      </c>
      <c r="I77" s="256"/>
    </row>
    <row r="78" spans="1:9" ht="19.5" customHeight="1" x14ac:dyDescent="0.2">
      <c r="A78" s="253"/>
      <c r="B78" s="254"/>
      <c r="C78" s="254"/>
      <c r="D78" s="254"/>
      <c r="E78" s="254"/>
      <c r="F78" s="255"/>
      <c r="G78" s="263" t="s">
        <v>23</v>
      </c>
      <c r="H78" s="264">
        <f>H49</f>
        <v>0</v>
      </c>
      <c r="I78" s="256"/>
    </row>
    <row r="79" spans="1:9" ht="19.5" customHeight="1" x14ac:dyDescent="0.2">
      <c r="A79" s="253"/>
      <c r="B79" s="254"/>
      <c r="C79" s="254"/>
      <c r="D79" s="254"/>
      <c r="E79" s="254"/>
      <c r="F79" s="255"/>
      <c r="G79" s="261" t="s">
        <v>20</v>
      </c>
      <c r="H79" s="262">
        <f>H50</f>
        <v>0</v>
      </c>
      <c r="I79" s="256"/>
    </row>
    <row r="80" spans="1:9" ht="19.5" customHeight="1" x14ac:dyDescent="0.2">
      <c r="A80" s="253"/>
      <c r="B80" s="254" t="s">
        <v>21</v>
      </c>
      <c r="C80" s="254"/>
      <c r="D80" s="254"/>
      <c r="E80" s="254"/>
      <c r="F80" s="255"/>
      <c r="G80" s="263" t="s">
        <v>22</v>
      </c>
      <c r="H80" s="264">
        <f>SUM(H78:H79)</f>
        <v>0</v>
      </c>
      <c r="I80" s="256"/>
    </row>
    <row r="81" spans="1:9" ht="19.5" customHeight="1" x14ac:dyDescent="0.2">
      <c r="A81" s="253"/>
      <c r="B81" s="254"/>
      <c r="C81" s="254"/>
      <c r="D81" s="254"/>
      <c r="E81" s="254"/>
      <c r="F81" s="255"/>
      <c r="G81" s="255"/>
      <c r="H81" s="255"/>
      <c r="I81" s="256"/>
    </row>
    <row r="82" spans="1:9" ht="19.5" customHeight="1" x14ac:dyDescent="0.2">
      <c r="A82" s="253"/>
      <c r="C82" s="260" t="s">
        <v>28</v>
      </c>
      <c r="D82" s="260"/>
      <c r="E82" s="265">
        <f>H63*0.24/1.24</f>
        <v>0</v>
      </c>
      <c r="F82" s="266"/>
      <c r="G82" s="255"/>
      <c r="H82" s="255"/>
      <c r="I82" s="256"/>
    </row>
    <row r="83" spans="1:9" ht="12.75" customHeight="1" x14ac:dyDescent="0.2">
      <c r="A83" s="253"/>
      <c r="B83" s="260"/>
      <c r="C83" s="260"/>
      <c r="D83" s="260"/>
      <c r="E83" s="267"/>
      <c r="F83" s="266"/>
      <c r="G83" s="255"/>
      <c r="H83" s="255"/>
      <c r="I83" s="256"/>
    </row>
    <row r="84" spans="1:9" ht="19.5" customHeight="1" thickBot="1" x14ac:dyDescent="0.25">
      <c r="A84" s="294"/>
      <c r="B84" s="295"/>
      <c r="C84" s="295"/>
      <c r="D84" s="295"/>
      <c r="E84" s="295"/>
      <c r="F84" s="295"/>
      <c r="G84" s="295"/>
      <c r="H84" s="295"/>
      <c r="I84" s="296"/>
    </row>
    <row r="85" spans="1:9" ht="12.75" customHeight="1" x14ac:dyDescent="0.2">
      <c r="A85" s="255"/>
      <c r="B85" s="268"/>
      <c r="C85" s="268"/>
      <c r="D85" s="268"/>
      <c r="E85" s="268"/>
      <c r="F85" s="268"/>
      <c r="G85" s="268"/>
      <c r="H85" s="268"/>
      <c r="I85" s="268"/>
    </row>
    <row r="87" spans="1:9" ht="16.5" customHeight="1" x14ac:dyDescent="0.2">
      <c r="A87" s="246"/>
      <c r="B87" s="246"/>
      <c r="C87" s="246"/>
      <c r="D87" s="246"/>
      <c r="E87" s="246"/>
      <c r="F87" s="246"/>
      <c r="G87" s="246"/>
      <c r="H87" s="246"/>
      <c r="I87" s="246"/>
    </row>
  </sheetData>
  <mergeCells count="12">
    <mergeCell ref="A84:I84"/>
    <mergeCell ref="B62:F62"/>
    <mergeCell ref="B63:G63"/>
    <mergeCell ref="B3:H3"/>
    <mergeCell ref="B7:G7"/>
    <mergeCell ref="A27:I27"/>
    <mergeCell ref="B6:F6"/>
    <mergeCell ref="B30:H30"/>
    <mergeCell ref="B33:F33"/>
    <mergeCell ref="B34:G34"/>
    <mergeCell ref="A55:I55"/>
    <mergeCell ref="B59:H59"/>
  </mergeCells>
  <phoneticPr fontId="0" type="noConversion"/>
  <pageMargins left="0.59285714285714286" right="0.42" top="0.98425196850393704" bottom="0.98425196850393704" header="0.51181102362204722" footer="0.51181102362204722"/>
  <pageSetup paperSize="9" scale="83" orientation="portrait" r:id="rId1"/>
  <headerFooter alignWithMargins="0">
    <oddHeader>&amp;LViðgerðir og yfirlagnir gatna í Garðabæ&amp;RYfirlit reiknings</oddHeader>
  </headerFooter>
  <rowBreaks count="4" manualBreakCount="4">
    <brk id="28" max="8" man="1"/>
    <brk id="57" max="8" man="1"/>
    <brk id="86" max="16383" man="1"/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6F71D-5F84-41D0-AF76-A6A232FEBD6C}">
  <dimension ref="A1:FL154"/>
  <sheetViews>
    <sheetView showGridLines="0" zoomScale="70" zoomScaleNormal="70" zoomScaleSheetLayoutView="70" zoomScalePageLayoutView="70" workbookViewId="0">
      <selection sqref="A1:K50"/>
    </sheetView>
  </sheetViews>
  <sheetFormatPr defaultRowHeight="12.75" x14ac:dyDescent="0.2"/>
  <cols>
    <col min="1" max="1" width="8.42578125" style="133" customWidth="1"/>
    <col min="2" max="2" width="49" style="130" customWidth="1"/>
    <col min="3" max="3" width="5.85546875" style="132" customWidth="1"/>
    <col min="4" max="4" width="10.7109375" style="132" customWidth="1"/>
    <col min="5" max="8" width="9.5703125" style="132" customWidth="1"/>
    <col min="9" max="9" width="9.7109375" style="132" customWidth="1"/>
    <col min="10" max="10" width="11" style="132" bestFit="1" customWidth="1"/>
    <col min="11" max="11" width="11.85546875" style="131" customWidth="1"/>
    <col min="12" max="164" width="9.140625" style="130" customWidth="1"/>
    <col min="165" max="168" width="9.140625" style="129" customWidth="1"/>
    <col min="169" max="16384" width="9.140625" style="128"/>
  </cols>
  <sheetData>
    <row r="1" spans="1:168" ht="13.5" thickBot="1" x14ac:dyDescent="0.25"/>
    <row r="2" spans="1:168" s="130" customFormat="1" ht="20.25" customHeight="1" x14ac:dyDescent="0.3">
      <c r="A2" s="306" t="s">
        <v>10</v>
      </c>
      <c r="B2" s="306"/>
      <c r="C2" s="306"/>
      <c r="D2" s="231"/>
      <c r="E2" s="230"/>
      <c r="F2" s="230"/>
      <c r="G2" s="230"/>
      <c r="H2" s="230"/>
      <c r="I2" s="230"/>
      <c r="J2" s="230"/>
      <c r="K2" s="229"/>
      <c r="FI2" s="129"/>
      <c r="FJ2" s="129"/>
      <c r="FK2" s="129"/>
      <c r="FL2" s="129"/>
    </row>
    <row r="3" spans="1:168" s="141" customFormat="1" ht="16.5" customHeight="1" x14ac:dyDescent="0.25">
      <c r="A3" s="307" t="s">
        <v>12</v>
      </c>
      <c r="B3" s="307"/>
      <c r="C3" s="307"/>
      <c r="D3" s="307"/>
      <c r="E3" s="143"/>
      <c r="F3" s="143"/>
      <c r="G3" s="143"/>
      <c r="H3" s="143"/>
      <c r="I3" s="143"/>
      <c r="J3" s="143"/>
      <c r="K3" s="147"/>
    </row>
    <row r="4" spans="1:168" s="130" customFormat="1" ht="15" customHeight="1" x14ac:dyDescent="0.25">
      <c r="A4" s="228"/>
      <c r="B4" s="227"/>
      <c r="C4" s="227"/>
      <c r="D4" s="227"/>
      <c r="E4" s="143"/>
      <c r="F4" s="143"/>
      <c r="G4" s="143"/>
      <c r="H4" s="143"/>
      <c r="I4" s="143"/>
      <c r="J4" s="143"/>
      <c r="K4" s="147"/>
      <c r="FI4" s="129"/>
      <c r="FJ4" s="129"/>
      <c r="FK4" s="129"/>
      <c r="FL4" s="129"/>
    </row>
    <row r="5" spans="1:168" s="130" customFormat="1" ht="16.5" customHeight="1" thickBot="1" x14ac:dyDescent="0.3">
      <c r="A5" s="308" t="s">
        <v>13</v>
      </c>
      <c r="B5" s="308"/>
      <c r="C5" s="226"/>
      <c r="D5" s="302" t="s">
        <v>29</v>
      </c>
      <c r="E5" s="302"/>
      <c r="F5" s="143"/>
      <c r="G5" s="143"/>
      <c r="H5" s="143"/>
      <c r="I5" s="143"/>
      <c r="J5" s="143"/>
      <c r="K5" s="147"/>
      <c r="FI5" s="129"/>
      <c r="FJ5" s="129"/>
      <c r="FK5" s="129"/>
      <c r="FL5" s="129"/>
    </row>
    <row r="6" spans="1:168" s="130" customFormat="1" ht="18" customHeight="1" x14ac:dyDescent="0.25">
      <c r="A6" s="225" t="s">
        <v>15</v>
      </c>
      <c r="B6" s="224" t="s">
        <v>0</v>
      </c>
      <c r="C6" s="224" t="s">
        <v>5</v>
      </c>
      <c r="D6" s="224" t="s">
        <v>6</v>
      </c>
      <c r="E6" s="224" t="s">
        <v>7</v>
      </c>
      <c r="F6" s="224" t="s">
        <v>16</v>
      </c>
      <c r="G6" s="303" t="s">
        <v>6</v>
      </c>
      <c r="H6" s="303"/>
      <c r="I6" s="303" t="s">
        <v>32</v>
      </c>
      <c r="J6" s="303"/>
      <c r="K6" s="223" t="s">
        <v>9</v>
      </c>
      <c r="FI6" s="129"/>
      <c r="FJ6" s="129"/>
      <c r="FK6" s="129"/>
      <c r="FL6" s="129"/>
    </row>
    <row r="7" spans="1:168" s="130" customFormat="1" ht="18" customHeight="1" thickBot="1" x14ac:dyDescent="0.3">
      <c r="A7" s="185"/>
      <c r="B7" s="184"/>
      <c r="C7" s="181"/>
      <c r="D7" s="181" t="s">
        <v>70</v>
      </c>
      <c r="E7" s="181"/>
      <c r="F7" s="181" t="s">
        <v>71</v>
      </c>
      <c r="G7" s="181" t="s">
        <v>2</v>
      </c>
      <c r="H7" s="181" t="s">
        <v>3</v>
      </c>
      <c r="I7" s="181" t="s">
        <v>2</v>
      </c>
      <c r="J7" s="181" t="s">
        <v>3</v>
      </c>
      <c r="K7" s="222"/>
      <c r="FI7" s="129"/>
      <c r="FJ7" s="129"/>
      <c r="FK7" s="129"/>
      <c r="FL7" s="129"/>
    </row>
    <row r="8" spans="1:168" s="220" customFormat="1" ht="33" customHeight="1" thickBot="1" x14ac:dyDescent="0.3">
      <c r="A8" s="200" t="s">
        <v>72</v>
      </c>
      <c r="B8" s="199" t="s">
        <v>73</v>
      </c>
      <c r="C8" s="197"/>
      <c r="D8" s="197"/>
      <c r="E8" s="197"/>
      <c r="F8" s="197"/>
      <c r="G8" s="197"/>
      <c r="H8" s="197"/>
      <c r="I8" s="197"/>
      <c r="J8" s="197"/>
      <c r="K8" s="196"/>
      <c r="FI8" s="221"/>
      <c r="FJ8" s="221"/>
      <c r="FK8" s="221"/>
      <c r="FL8" s="221"/>
    </row>
    <row r="9" spans="1:168" s="130" customFormat="1" ht="19.5" customHeight="1" x14ac:dyDescent="0.25">
      <c r="A9" s="205" t="s">
        <v>86</v>
      </c>
      <c r="B9" s="193" t="s">
        <v>160</v>
      </c>
      <c r="C9" s="173" t="s">
        <v>74</v>
      </c>
      <c r="D9" s="192">
        <v>500</v>
      </c>
      <c r="E9" s="219"/>
      <c r="F9" s="192">
        <f t="shared" ref="F9:F15" si="0">D9*E9</f>
        <v>0</v>
      </c>
      <c r="G9" s="190"/>
      <c r="H9" s="173">
        <f t="shared" ref="H9:H15" si="1">G9</f>
        <v>0</v>
      </c>
      <c r="I9" s="189">
        <f t="shared" ref="I9:I15" si="2">G9*E9</f>
        <v>0</v>
      </c>
      <c r="J9" s="173">
        <f t="shared" ref="J9:J16" si="3">I9</f>
        <v>0</v>
      </c>
      <c r="K9" s="218" t="e">
        <f t="shared" ref="K9:K16" si="4">J9/F9%</f>
        <v>#DIV/0!</v>
      </c>
      <c r="FI9" s="129"/>
      <c r="FJ9" s="129"/>
      <c r="FK9" s="129"/>
      <c r="FL9" s="129"/>
    </row>
    <row r="10" spans="1:168" s="130" customFormat="1" ht="19.5" customHeight="1" x14ac:dyDescent="0.25">
      <c r="A10" s="213" t="s">
        <v>87</v>
      </c>
      <c r="B10" s="179" t="s">
        <v>93</v>
      </c>
      <c r="C10" s="174" t="s">
        <v>74</v>
      </c>
      <c r="D10" s="176">
        <v>400</v>
      </c>
      <c r="E10" s="175"/>
      <c r="F10" s="176">
        <f t="shared" si="0"/>
        <v>0</v>
      </c>
      <c r="G10" s="175"/>
      <c r="H10" s="174">
        <f t="shared" si="1"/>
        <v>0</v>
      </c>
      <c r="I10" s="153">
        <f t="shared" si="2"/>
        <v>0</v>
      </c>
      <c r="J10" s="174">
        <f t="shared" si="3"/>
        <v>0</v>
      </c>
      <c r="K10" s="172" t="e">
        <f t="shared" si="4"/>
        <v>#DIV/0!</v>
      </c>
      <c r="FI10" s="129"/>
      <c r="FJ10" s="129"/>
      <c r="FK10" s="129"/>
      <c r="FL10" s="129"/>
    </row>
    <row r="11" spans="1:168" s="130" customFormat="1" ht="19.5" customHeight="1" x14ac:dyDescent="0.25">
      <c r="A11" s="185" t="s">
        <v>88</v>
      </c>
      <c r="B11" s="179" t="s">
        <v>94</v>
      </c>
      <c r="C11" s="174" t="s">
        <v>74</v>
      </c>
      <c r="D11" s="176">
        <v>1000</v>
      </c>
      <c r="E11" s="175"/>
      <c r="F11" s="176">
        <f t="shared" si="0"/>
        <v>0</v>
      </c>
      <c r="G11" s="217"/>
      <c r="H11" s="174">
        <f t="shared" si="1"/>
        <v>0</v>
      </c>
      <c r="I11" s="153">
        <f t="shared" si="2"/>
        <v>0</v>
      </c>
      <c r="J11" s="174">
        <f t="shared" si="3"/>
        <v>0</v>
      </c>
      <c r="K11" s="172" t="e">
        <f t="shared" si="4"/>
        <v>#DIV/0!</v>
      </c>
      <c r="FI11" s="129"/>
      <c r="FJ11" s="129"/>
      <c r="FK11" s="129"/>
      <c r="FL11" s="129"/>
    </row>
    <row r="12" spans="1:168" s="130" customFormat="1" ht="19.5" customHeight="1" x14ac:dyDescent="0.25">
      <c r="A12" s="213" t="s">
        <v>89</v>
      </c>
      <c r="B12" s="179" t="s">
        <v>95</v>
      </c>
      <c r="C12" s="174" t="s">
        <v>74</v>
      </c>
      <c r="D12" s="176">
        <v>700</v>
      </c>
      <c r="E12" s="175"/>
      <c r="F12" s="176">
        <f t="shared" si="0"/>
        <v>0</v>
      </c>
      <c r="G12" s="217"/>
      <c r="H12" s="174">
        <f t="shared" si="1"/>
        <v>0</v>
      </c>
      <c r="I12" s="153">
        <f t="shared" si="2"/>
        <v>0</v>
      </c>
      <c r="J12" s="174">
        <f t="shared" si="3"/>
        <v>0</v>
      </c>
      <c r="K12" s="172" t="e">
        <f t="shared" si="4"/>
        <v>#DIV/0!</v>
      </c>
      <c r="FI12" s="129"/>
      <c r="FJ12" s="129"/>
      <c r="FK12" s="129"/>
      <c r="FL12" s="129"/>
    </row>
    <row r="13" spans="1:168" s="130" customFormat="1" ht="19.5" customHeight="1" x14ac:dyDescent="0.25">
      <c r="A13" s="213" t="s">
        <v>90</v>
      </c>
      <c r="B13" s="179" t="s">
        <v>96</v>
      </c>
      <c r="C13" s="174" t="s">
        <v>74</v>
      </c>
      <c r="D13" s="176">
        <v>20</v>
      </c>
      <c r="E13" s="175"/>
      <c r="F13" s="176">
        <f t="shared" si="0"/>
        <v>0</v>
      </c>
      <c r="G13" s="175"/>
      <c r="H13" s="174">
        <f t="shared" si="1"/>
        <v>0</v>
      </c>
      <c r="I13" s="153">
        <f t="shared" si="2"/>
        <v>0</v>
      </c>
      <c r="J13" s="174">
        <f t="shared" si="3"/>
        <v>0</v>
      </c>
      <c r="K13" s="172" t="e">
        <f t="shared" si="4"/>
        <v>#DIV/0!</v>
      </c>
      <c r="FI13" s="129"/>
      <c r="FJ13" s="129"/>
      <c r="FK13" s="129"/>
      <c r="FL13" s="129"/>
    </row>
    <row r="14" spans="1:168" s="130" customFormat="1" ht="19.5" customHeight="1" x14ac:dyDescent="0.25">
      <c r="A14" s="185" t="s">
        <v>91</v>
      </c>
      <c r="B14" s="179" t="s">
        <v>97</v>
      </c>
      <c r="C14" s="174" t="s">
        <v>74</v>
      </c>
      <c r="D14" s="176">
        <v>50</v>
      </c>
      <c r="E14" s="175"/>
      <c r="F14" s="176">
        <f t="shared" si="0"/>
        <v>0</v>
      </c>
      <c r="G14" s="175"/>
      <c r="H14" s="174">
        <f t="shared" si="1"/>
        <v>0</v>
      </c>
      <c r="I14" s="153">
        <f t="shared" si="2"/>
        <v>0</v>
      </c>
      <c r="J14" s="174">
        <f t="shared" si="3"/>
        <v>0</v>
      </c>
      <c r="K14" s="172" t="e">
        <f t="shared" si="4"/>
        <v>#DIV/0!</v>
      </c>
      <c r="FI14" s="129"/>
      <c r="FJ14" s="129"/>
      <c r="FK14" s="129"/>
      <c r="FL14" s="129"/>
    </row>
    <row r="15" spans="1:168" s="130" customFormat="1" ht="19.5" customHeight="1" thickBot="1" x14ac:dyDescent="0.3">
      <c r="A15" s="206" t="s">
        <v>92</v>
      </c>
      <c r="B15" s="178" t="s">
        <v>98</v>
      </c>
      <c r="C15" s="216" t="s">
        <v>74</v>
      </c>
      <c r="D15" s="176">
        <v>2500</v>
      </c>
      <c r="E15" s="175"/>
      <c r="F15" s="176">
        <f t="shared" si="0"/>
        <v>0</v>
      </c>
      <c r="G15" s="175"/>
      <c r="H15" s="174">
        <f t="shared" si="1"/>
        <v>0</v>
      </c>
      <c r="I15" s="153">
        <f t="shared" si="2"/>
        <v>0</v>
      </c>
      <c r="J15" s="174">
        <f t="shared" si="3"/>
        <v>0</v>
      </c>
      <c r="K15" s="172" t="e">
        <f t="shared" si="4"/>
        <v>#DIV/0!</v>
      </c>
      <c r="FI15" s="129"/>
      <c r="FJ15" s="129"/>
      <c r="FK15" s="129"/>
      <c r="FL15" s="129"/>
    </row>
    <row r="16" spans="1:168" s="130" customFormat="1" ht="28.5" customHeight="1" thickBot="1" x14ac:dyDescent="0.3">
      <c r="A16" s="205"/>
      <c r="B16" s="204" t="s">
        <v>161</v>
      </c>
      <c r="C16" s="193"/>
      <c r="D16" s="202">
        <f>SUM(D9:D15)</f>
        <v>5170</v>
      </c>
      <c r="E16" s="203"/>
      <c r="F16" s="202">
        <f>SUM(F9:F15)</f>
        <v>0</v>
      </c>
      <c r="G16" s="203"/>
      <c r="H16" s="202">
        <f>SUM(H9:H15)</f>
        <v>0</v>
      </c>
      <c r="I16" s="202">
        <f>SUM(I9:I15)</f>
        <v>0</v>
      </c>
      <c r="J16" s="202">
        <f t="shared" si="3"/>
        <v>0</v>
      </c>
      <c r="K16" s="201" t="e">
        <f t="shared" si="4"/>
        <v>#DIV/0!</v>
      </c>
      <c r="FI16" s="129"/>
      <c r="FJ16" s="129"/>
      <c r="FK16" s="129"/>
      <c r="FL16" s="129"/>
    </row>
    <row r="17" spans="1:168" s="195" customFormat="1" ht="35.25" customHeight="1" thickBot="1" x14ac:dyDescent="0.3">
      <c r="A17" s="200" t="s">
        <v>75</v>
      </c>
      <c r="B17" s="199" t="s">
        <v>76</v>
      </c>
      <c r="C17" s="197"/>
      <c r="D17" s="198"/>
      <c r="E17" s="198"/>
      <c r="F17" s="198"/>
      <c r="G17" s="197"/>
      <c r="H17" s="197"/>
      <c r="I17" s="197"/>
      <c r="J17" s="197"/>
      <c r="K17" s="196"/>
    </row>
    <row r="18" spans="1:168" s="130" customFormat="1" ht="19.5" customHeight="1" x14ac:dyDescent="0.25">
      <c r="A18" s="215" t="s">
        <v>99</v>
      </c>
      <c r="B18" s="304" t="s">
        <v>100</v>
      </c>
      <c r="C18" s="305"/>
      <c r="D18" s="304"/>
      <c r="E18" s="304"/>
      <c r="F18" s="304"/>
      <c r="G18" s="304"/>
      <c r="H18" s="304"/>
      <c r="I18" s="304"/>
      <c r="J18" s="304"/>
      <c r="K18" s="304"/>
      <c r="FI18" s="129"/>
      <c r="FJ18" s="129"/>
      <c r="FK18" s="129"/>
      <c r="FL18" s="129"/>
    </row>
    <row r="19" spans="1:168" s="130" customFormat="1" ht="19.5" customHeight="1" x14ac:dyDescent="0.25">
      <c r="A19" s="213"/>
      <c r="B19" s="179" t="s">
        <v>162</v>
      </c>
      <c r="C19" s="174" t="s">
        <v>77</v>
      </c>
      <c r="D19" s="214">
        <v>1000</v>
      </c>
      <c r="E19" s="175"/>
      <c r="F19" s="176">
        <f t="shared" ref="F19:F25" si="5">D19*E19</f>
        <v>0</v>
      </c>
      <c r="G19" s="175"/>
      <c r="H19" s="174">
        <f t="shared" ref="H19:H25" si="6">G19</f>
        <v>0</v>
      </c>
      <c r="I19" s="153">
        <f t="shared" ref="I19:I25" si="7">G19*E19</f>
        <v>0</v>
      </c>
      <c r="J19" s="174">
        <f t="shared" ref="J19:J25" si="8">I19</f>
        <v>0</v>
      </c>
      <c r="K19" s="172" t="e">
        <f t="shared" ref="K19:K23" si="9">J19/F19%</f>
        <v>#DIV/0!</v>
      </c>
      <c r="FI19" s="129"/>
      <c r="FJ19" s="129"/>
      <c r="FK19" s="129"/>
      <c r="FL19" s="129"/>
    </row>
    <row r="20" spans="1:168" s="130" customFormat="1" ht="19.5" customHeight="1" x14ac:dyDescent="0.25">
      <c r="A20" s="213"/>
      <c r="B20" s="179" t="s">
        <v>163</v>
      </c>
      <c r="C20" s="174" t="s">
        <v>77</v>
      </c>
      <c r="D20" s="214">
        <v>1000</v>
      </c>
      <c r="E20" s="175"/>
      <c r="F20" s="176">
        <f t="shared" si="5"/>
        <v>0</v>
      </c>
      <c r="G20" s="175"/>
      <c r="H20" s="174">
        <f t="shared" si="6"/>
        <v>0</v>
      </c>
      <c r="I20" s="153">
        <f t="shared" si="7"/>
        <v>0</v>
      </c>
      <c r="J20" s="174">
        <f t="shared" si="8"/>
        <v>0</v>
      </c>
      <c r="K20" s="172" t="e">
        <f t="shared" si="9"/>
        <v>#DIV/0!</v>
      </c>
      <c r="FI20" s="129"/>
      <c r="FJ20" s="129"/>
      <c r="FK20" s="129"/>
      <c r="FL20" s="129"/>
    </row>
    <row r="21" spans="1:168" s="130" customFormat="1" ht="19.5" customHeight="1" x14ac:dyDescent="0.25">
      <c r="A21" s="213"/>
      <c r="B21" s="179" t="s">
        <v>164</v>
      </c>
      <c r="C21" s="174" t="s">
        <v>77</v>
      </c>
      <c r="D21" s="214">
        <v>2000</v>
      </c>
      <c r="E21" s="175"/>
      <c r="F21" s="176">
        <f t="shared" si="5"/>
        <v>0</v>
      </c>
      <c r="G21" s="175"/>
      <c r="H21" s="174">
        <f t="shared" si="6"/>
        <v>0</v>
      </c>
      <c r="I21" s="153">
        <f t="shared" si="7"/>
        <v>0</v>
      </c>
      <c r="J21" s="174">
        <f t="shared" si="8"/>
        <v>0</v>
      </c>
      <c r="K21" s="172" t="e">
        <f t="shared" si="9"/>
        <v>#DIV/0!</v>
      </c>
      <c r="FI21" s="129"/>
      <c r="FJ21" s="129"/>
      <c r="FK21" s="129"/>
      <c r="FL21" s="129"/>
    </row>
    <row r="22" spans="1:168" s="130" customFormat="1" ht="19.5" customHeight="1" x14ac:dyDescent="0.25">
      <c r="A22" s="213"/>
      <c r="B22" s="179" t="s">
        <v>165</v>
      </c>
      <c r="C22" s="174" t="s">
        <v>77</v>
      </c>
      <c r="D22" s="214">
        <v>1000</v>
      </c>
      <c r="E22" s="175"/>
      <c r="F22" s="176">
        <f t="shared" ref="F22" si="10">D22*E22</f>
        <v>0</v>
      </c>
      <c r="G22" s="175"/>
      <c r="H22" s="174">
        <f t="shared" ref="H22" si="11">G22</f>
        <v>0</v>
      </c>
      <c r="I22" s="153">
        <f t="shared" ref="I22" si="12">G22*E22</f>
        <v>0</v>
      </c>
      <c r="J22" s="174">
        <f t="shared" ref="J22" si="13">I22</f>
        <v>0</v>
      </c>
      <c r="K22" s="172" t="e">
        <f t="shared" ref="K22" si="14">J22/F22%</f>
        <v>#DIV/0!</v>
      </c>
      <c r="FI22" s="129"/>
      <c r="FJ22" s="129"/>
      <c r="FK22" s="129"/>
      <c r="FL22" s="129"/>
    </row>
    <row r="23" spans="1:168" s="130" customFormat="1" ht="19.5" customHeight="1" x14ac:dyDescent="0.25">
      <c r="A23" s="213"/>
      <c r="B23" s="179" t="s">
        <v>166</v>
      </c>
      <c r="C23" s="174" t="s">
        <v>77</v>
      </c>
      <c r="D23" s="214">
        <v>1500</v>
      </c>
      <c r="E23" s="175"/>
      <c r="F23" s="176">
        <f t="shared" si="5"/>
        <v>0</v>
      </c>
      <c r="G23" s="175"/>
      <c r="H23" s="174">
        <f t="shared" si="6"/>
        <v>0</v>
      </c>
      <c r="I23" s="153">
        <f t="shared" si="7"/>
        <v>0</v>
      </c>
      <c r="J23" s="174">
        <f t="shared" si="8"/>
        <v>0</v>
      </c>
      <c r="K23" s="172" t="e">
        <f t="shared" si="9"/>
        <v>#DIV/0!</v>
      </c>
      <c r="FI23" s="129"/>
      <c r="FJ23" s="129"/>
      <c r="FK23" s="129"/>
      <c r="FL23" s="129"/>
    </row>
    <row r="24" spans="1:168" s="130" customFormat="1" ht="19.5" customHeight="1" x14ac:dyDescent="0.25">
      <c r="A24" s="185"/>
      <c r="B24" s="179" t="s">
        <v>167</v>
      </c>
      <c r="C24" s="174" t="s">
        <v>78</v>
      </c>
      <c r="D24" s="214">
        <v>3000</v>
      </c>
      <c r="E24" s="175"/>
      <c r="F24" s="176">
        <f t="shared" si="5"/>
        <v>0</v>
      </c>
      <c r="G24" s="175"/>
      <c r="H24" s="174">
        <f t="shared" si="6"/>
        <v>0</v>
      </c>
      <c r="I24" s="153">
        <f t="shared" si="7"/>
        <v>0</v>
      </c>
      <c r="J24" s="174">
        <f t="shared" si="8"/>
        <v>0</v>
      </c>
      <c r="K24" s="172">
        <v>0</v>
      </c>
      <c r="FI24" s="129"/>
      <c r="FJ24" s="129"/>
      <c r="FK24" s="129"/>
      <c r="FL24" s="129"/>
    </row>
    <row r="25" spans="1:168" s="130" customFormat="1" ht="19.5" customHeight="1" thickBot="1" x14ac:dyDescent="0.3">
      <c r="A25" s="206"/>
      <c r="B25" s="178" t="s">
        <v>168</v>
      </c>
      <c r="C25" s="216" t="s">
        <v>79</v>
      </c>
      <c r="D25" s="290">
        <v>4000</v>
      </c>
      <c r="E25" s="291"/>
      <c r="F25" s="292">
        <f t="shared" si="5"/>
        <v>0</v>
      </c>
      <c r="G25" s="291"/>
      <c r="H25" s="216">
        <f t="shared" si="6"/>
        <v>0</v>
      </c>
      <c r="I25" s="293">
        <f t="shared" si="7"/>
        <v>0</v>
      </c>
      <c r="J25" s="216">
        <f t="shared" si="8"/>
        <v>0</v>
      </c>
      <c r="K25" s="134" t="e">
        <f>J25/F25%</f>
        <v>#DIV/0!</v>
      </c>
      <c r="FI25" s="129"/>
      <c r="FJ25" s="129"/>
      <c r="FK25" s="129"/>
      <c r="FL25" s="129"/>
    </row>
    <row r="26" spans="1:168" s="130" customFormat="1" ht="19.5" customHeight="1" x14ac:dyDescent="0.25">
      <c r="A26" s="194" t="s">
        <v>101</v>
      </c>
      <c r="B26" s="212" t="s">
        <v>104</v>
      </c>
      <c r="C26" s="211"/>
      <c r="D26" s="318"/>
      <c r="E26" s="211"/>
      <c r="F26" s="318"/>
      <c r="G26" s="211"/>
      <c r="H26" s="211"/>
      <c r="I26" s="211"/>
      <c r="J26" s="211"/>
      <c r="K26" s="319"/>
      <c r="FI26" s="129"/>
      <c r="FJ26" s="129"/>
      <c r="FK26" s="129"/>
      <c r="FL26" s="129"/>
    </row>
    <row r="27" spans="1:168" s="130" customFormat="1" ht="19.5" customHeight="1" x14ac:dyDescent="0.25">
      <c r="A27" s="213"/>
      <c r="B27" s="179" t="s">
        <v>169</v>
      </c>
      <c r="C27" s="174" t="s">
        <v>77</v>
      </c>
      <c r="D27" s="176">
        <v>1000</v>
      </c>
      <c r="E27" s="175"/>
      <c r="F27" s="176">
        <f>D27*E27</f>
        <v>0</v>
      </c>
      <c r="G27" s="175"/>
      <c r="H27" s="174">
        <f>G27</f>
        <v>0</v>
      </c>
      <c r="I27" s="153">
        <f>G27*E27</f>
        <v>0</v>
      </c>
      <c r="J27" s="174">
        <f>I27</f>
        <v>0</v>
      </c>
      <c r="K27" s="172">
        <v>0</v>
      </c>
      <c r="FI27" s="129"/>
      <c r="FJ27" s="129"/>
      <c r="FK27" s="129"/>
      <c r="FL27" s="129"/>
    </row>
    <row r="28" spans="1:168" s="130" customFormat="1" ht="19.5" customHeight="1" x14ac:dyDescent="0.25">
      <c r="A28" s="194" t="s">
        <v>102</v>
      </c>
      <c r="B28" s="212" t="s">
        <v>103</v>
      </c>
      <c r="C28" s="211"/>
      <c r="D28" s="210"/>
      <c r="E28" s="209"/>
      <c r="F28" s="210"/>
      <c r="G28" s="209"/>
      <c r="H28" s="209"/>
      <c r="I28" s="209"/>
      <c r="J28" s="209"/>
      <c r="K28" s="208"/>
      <c r="FI28" s="129"/>
      <c r="FJ28" s="129"/>
      <c r="FK28" s="129"/>
      <c r="FL28" s="129"/>
    </row>
    <row r="29" spans="1:168" s="130" customFormat="1" ht="19.5" customHeight="1" x14ac:dyDescent="0.25">
      <c r="A29" s="185"/>
      <c r="B29" s="207" t="s">
        <v>157</v>
      </c>
      <c r="C29" s="174" t="s">
        <v>77</v>
      </c>
      <c r="D29" s="176">
        <v>500</v>
      </c>
      <c r="E29" s="175"/>
      <c r="F29" s="176">
        <f>D29*E29</f>
        <v>0</v>
      </c>
      <c r="G29" s="175"/>
      <c r="H29" s="174">
        <f>G29</f>
        <v>0</v>
      </c>
      <c r="I29" s="153">
        <f>G29*E29</f>
        <v>0</v>
      </c>
      <c r="J29" s="174">
        <f>I29</f>
        <v>0</v>
      </c>
      <c r="K29" s="172">
        <v>0</v>
      </c>
      <c r="FI29" s="129"/>
      <c r="FJ29" s="129"/>
      <c r="FK29" s="129"/>
      <c r="FL29" s="129"/>
    </row>
    <row r="30" spans="1:168" s="130" customFormat="1" ht="19.5" customHeight="1" thickBot="1" x14ac:dyDescent="0.3">
      <c r="A30" s="206"/>
      <c r="B30" s="178" t="s">
        <v>170</v>
      </c>
      <c r="C30" s="216" t="s">
        <v>26</v>
      </c>
      <c r="D30" s="292">
        <v>25</v>
      </c>
      <c r="E30" s="291"/>
      <c r="F30" s="292">
        <f>D30*E30</f>
        <v>0</v>
      </c>
      <c r="G30" s="291"/>
      <c r="H30" s="216">
        <f>G30</f>
        <v>0</v>
      </c>
      <c r="I30" s="293">
        <f>G30*E30</f>
        <v>0</v>
      </c>
      <c r="J30" s="216">
        <f>I30</f>
        <v>0</v>
      </c>
      <c r="K30" s="134">
        <v>0</v>
      </c>
      <c r="FI30" s="129"/>
      <c r="FJ30" s="129"/>
      <c r="FK30" s="129"/>
      <c r="FL30" s="129"/>
    </row>
    <row r="31" spans="1:168" s="130" customFormat="1" ht="25.5" customHeight="1" thickBot="1" x14ac:dyDescent="0.3">
      <c r="A31" s="205"/>
      <c r="B31" s="204" t="s">
        <v>161</v>
      </c>
      <c r="C31" s="193"/>
      <c r="D31" s="289">
        <f>SUM(D19:D29)</f>
        <v>15000</v>
      </c>
      <c r="E31" s="193"/>
      <c r="F31" s="289">
        <f>SUM(F19:F30)</f>
        <v>0</v>
      </c>
      <c r="G31" s="193"/>
      <c r="H31" s="289"/>
      <c r="I31" s="289">
        <f>SUM(I19:I30)</f>
        <v>0</v>
      </c>
      <c r="J31" s="289">
        <f>SUM(J19:J30)</f>
        <v>0</v>
      </c>
      <c r="K31" s="218" t="e">
        <f>J31/F31%</f>
        <v>#DIV/0!</v>
      </c>
      <c r="FI31" s="129"/>
      <c r="FJ31" s="129"/>
      <c r="FK31" s="129"/>
      <c r="FL31" s="129"/>
    </row>
    <row r="32" spans="1:168" s="195" customFormat="1" ht="30" customHeight="1" thickBot="1" x14ac:dyDescent="0.3">
      <c r="A32" s="200" t="s">
        <v>80</v>
      </c>
      <c r="B32" s="199" t="s">
        <v>81</v>
      </c>
      <c r="C32" s="197"/>
      <c r="D32" s="198"/>
      <c r="E32" s="198"/>
      <c r="F32" s="198"/>
      <c r="G32" s="197"/>
      <c r="H32" s="197"/>
      <c r="I32" s="197"/>
      <c r="J32" s="197"/>
      <c r="K32" s="196"/>
    </row>
    <row r="33" spans="1:168" s="130" customFormat="1" ht="19.5" customHeight="1" x14ac:dyDescent="0.25">
      <c r="A33" s="194" t="s">
        <v>105</v>
      </c>
      <c r="B33" s="304" t="s">
        <v>106</v>
      </c>
      <c r="C33" s="305"/>
      <c r="D33" s="304"/>
      <c r="E33" s="304"/>
      <c r="F33" s="304"/>
      <c r="G33" s="304"/>
      <c r="H33" s="304"/>
      <c r="I33" s="304"/>
      <c r="J33" s="304"/>
      <c r="K33" s="304"/>
      <c r="FI33" s="129"/>
      <c r="FJ33" s="129"/>
      <c r="FK33" s="129"/>
      <c r="FL33" s="129"/>
    </row>
    <row r="34" spans="1:168" s="130" customFormat="1" ht="19.5" customHeight="1" x14ac:dyDescent="0.25">
      <c r="A34" s="185"/>
      <c r="B34" s="184" t="s">
        <v>171</v>
      </c>
      <c r="C34" s="177" t="s">
        <v>82</v>
      </c>
      <c r="D34" s="183">
        <v>400</v>
      </c>
      <c r="E34" s="175"/>
      <c r="F34" s="176">
        <f t="shared" ref="F34:F39" si="15">D34*E34</f>
        <v>0</v>
      </c>
      <c r="G34" s="187"/>
      <c r="H34" s="186">
        <v>0</v>
      </c>
      <c r="I34" s="153">
        <f t="shared" ref="I34:I39" si="16">G34*E34</f>
        <v>0</v>
      </c>
      <c r="J34" s="174">
        <f t="shared" ref="J34:J39" si="17">I34</f>
        <v>0</v>
      </c>
      <c r="K34" s="172" t="e">
        <f t="shared" ref="K34:K39" si="18">J34/F34%</f>
        <v>#DIV/0!</v>
      </c>
      <c r="FI34" s="129"/>
      <c r="FJ34" s="129"/>
      <c r="FK34" s="129"/>
      <c r="FL34" s="129"/>
    </row>
    <row r="35" spans="1:168" s="130" customFormat="1" ht="19.5" customHeight="1" x14ac:dyDescent="0.25">
      <c r="A35" s="185"/>
      <c r="B35" s="184" t="s">
        <v>172</v>
      </c>
      <c r="C35" s="177" t="s">
        <v>82</v>
      </c>
      <c r="D35" s="183">
        <v>200</v>
      </c>
      <c r="E35" s="175"/>
      <c r="F35" s="176">
        <f t="shared" si="15"/>
        <v>0</v>
      </c>
      <c r="G35" s="182"/>
      <c r="H35" s="181">
        <f t="shared" ref="H35:H39" si="19">G35</f>
        <v>0</v>
      </c>
      <c r="I35" s="153">
        <f t="shared" si="16"/>
        <v>0</v>
      </c>
      <c r="J35" s="174">
        <f t="shared" si="17"/>
        <v>0</v>
      </c>
      <c r="K35" s="172" t="e">
        <f t="shared" si="18"/>
        <v>#DIV/0!</v>
      </c>
      <c r="FI35" s="129"/>
      <c r="FJ35" s="129"/>
      <c r="FK35" s="129"/>
      <c r="FL35" s="129"/>
    </row>
    <row r="36" spans="1:168" s="130" customFormat="1" ht="19.5" customHeight="1" x14ac:dyDescent="0.25">
      <c r="A36" s="185"/>
      <c r="B36" s="184" t="s">
        <v>173</v>
      </c>
      <c r="C36" s="177" t="s">
        <v>82</v>
      </c>
      <c r="D36" s="183">
        <v>100</v>
      </c>
      <c r="E36" s="175"/>
      <c r="F36" s="176">
        <f t="shared" si="15"/>
        <v>0</v>
      </c>
      <c r="G36" s="182"/>
      <c r="H36" s="181">
        <f t="shared" si="19"/>
        <v>0</v>
      </c>
      <c r="I36" s="153">
        <f t="shared" si="16"/>
        <v>0</v>
      </c>
      <c r="J36" s="174">
        <f t="shared" si="17"/>
        <v>0</v>
      </c>
      <c r="K36" s="172" t="e">
        <f t="shared" si="18"/>
        <v>#DIV/0!</v>
      </c>
      <c r="FI36" s="129"/>
      <c r="FJ36" s="129"/>
      <c r="FK36" s="129"/>
      <c r="FL36" s="129"/>
    </row>
    <row r="37" spans="1:168" s="130" customFormat="1" ht="19.5" customHeight="1" x14ac:dyDescent="0.25">
      <c r="A37" s="185"/>
      <c r="B37" s="184" t="s">
        <v>174</v>
      </c>
      <c r="C37" s="177" t="s">
        <v>82</v>
      </c>
      <c r="D37" s="183">
        <v>200</v>
      </c>
      <c r="E37" s="175"/>
      <c r="F37" s="176">
        <f t="shared" si="15"/>
        <v>0</v>
      </c>
      <c r="G37" s="182"/>
      <c r="H37" s="181">
        <f t="shared" si="19"/>
        <v>0</v>
      </c>
      <c r="I37" s="153">
        <f t="shared" si="16"/>
        <v>0</v>
      </c>
      <c r="J37" s="174">
        <f t="shared" si="17"/>
        <v>0</v>
      </c>
      <c r="K37" s="172" t="e">
        <f t="shared" si="18"/>
        <v>#DIV/0!</v>
      </c>
      <c r="FI37" s="129"/>
      <c r="FJ37" s="129"/>
      <c r="FK37" s="129"/>
      <c r="FL37" s="129"/>
    </row>
    <row r="38" spans="1:168" s="130" customFormat="1" ht="19.5" customHeight="1" x14ac:dyDescent="0.25">
      <c r="A38" s="185"/>
      <c r="B38" s="184" t="s">
        <v>175</v>
      </c>
      <c r="C38" s="177" t="s">
        <v>82</v>
      </c>
      <c r="D38" s="183">
        <v>100</v>
      </c>
      <c r="E38" s="175"/>
      <c r="F38" s="176">
        <f t="shared" si="15"/>
        <v>0</v>
      </c>
      <c r="G38" s="182"/>
      <c r="H38" s="181">
        <f t="shared" si="19"/>
        <v>0</v>
      </c>
      <c r="I38" s="153">
        <f t="shared" si="16"/>
        <v>0</v>
      </c>
      <c r="J38" s="174">
        <f t="shared" si="17"/>
        <v>0</v>
      </c>
      <c r="K38" s="172" t="e">
        <f t="shared" si="18"/>
        <v>#DIV/0!</v>
      </c>
      <c r="FI38" s="129"/>
      <c r="FJ38" s="129"/>
      <c r="FK38" s="129"/>
      <c r="FL38" s="129"/>
    </row>
    <row r="39" spans="1:168" s="130" customFormat="1" ht="19.5" customHeight="1" x14ac:dyDescent="0.25">
      <c r="A39" s="180"/>
      <c r="B39" s="179" t="s">
        <v>176</v>
      </c>
      <c r="C39" s="177" t="s">
        <v>82</v>
      </c>
      <c r="D39" s="176">
        <v>100</v>
      </c>
      <c r="E39" s="175"/>
      <c r="F39" s="176">
        <f t="shared" si="15"/>
        <v>0</v>
      </c>
      <c r="G39" s="175"/>
      <c r="H39" s="174">
        <f t="shared" si="19"/>
        <v>0</v>
      </c>
      <c r="I39" s="153">
        <f t="shared" si="16"/>
        <v>0</v>
      </c>
      <c r="J39" s="174">
        <f t="shared" si="17"/>
        <v>0</v>
      </c>
      <c r="K39" s="172" t="e">
        <f t="shared" si="18"/>
        <v>#DIV/0!</v>
      </c>
      <c r="FI39" s="129"/>
      <c r="FJ39" s="129"/>
      <c r="FK39" s="129"/>
      <c r="FL39" s="129"/>
    </row>
    <row r="40" spans="1:168" s="130" customFormat="1" ht="19.5" customHeight="1" x14ac:dyDescent="0.25">
      <c r="A40" s="194" t="s">
        <v>134</v>
      </c>
      <c r="B40" s="305" t="s">
        <v>159</v>
      </c>
      <c r="C40" s="305"/>
      <c r="D40" s="305"/>
      <c r="E40" s="305"/>
      <c r="F40" s="305"/>
      <c r="G40" s="305"/>
      <c r="H40" s="305"/>
      <c r="I40" s="305"/>
      <c r="J40" s="305"/>
      <c r="K40" s="305"/>
      <c r="FI40" s="129"/>
      <c r="FJ40" s="129"/>
      <c r="FK40" s="129"/>
      <c r="FL40" s="129"/>
    </row>
    <row r="41" spans="1:168" s="130" customFormat="1" ht="19.5" customHeight="1" x14ac:dyDescent="0.25">
      <c r="A41" s="185"/>
      <c r="B41" s="207" t="s">
        <v>158</v>
      </c>
      <c r="C41" s="174" t="s">
        <v>77</v>
      </c>
      <c r="D41" s="192">
        <v>100</v>
      </c>
      <c r="E41" s="175"/>
      <c r="F41" s="191">
        <f>D41*E41</f>
        <v>0</v>
      </c>
      <c r="G41" s="190"/>
      <c r="H41" s="173">
        <f>G41</f>
        <v>0</v>
      </c>
      <c r="I41" s="189">
        <f>G41*E41</f>
        <v>0</v>
      </c>
      <c r="J41" s="173">
        <f>I41</f>
        <v>0</v>
      </c>
      <c r="K41" s="188" t="e">
        <f>J41/F41%</f>
        <v>#DIV/0!</v>
      </c>
      <c r="FI41" s="129"/>
      <c r="FJ41" s="129"/>
      <c r="FK41" s="129"/>
      <c r="FL41" s="129"/>
    </row>
    <row r="42" spans="1:168" s="130" customFormat="1" ht="19.5" customHeight="1" thickBot="1" x14ac:dyDescent="0.3">
      <c r="A42" s="206"/>
      <c r="B42" s="178" t="s">
        <v>177</v>
      </c>
      <c r="C42" s="174" t="s">
        <v>26</v>
      </c>
      <c r="D42" s="183">
        <v>5</v>
      </c>
      <c r="E42" s="175"/>
      <c r="F42" s="176">
        <f>D42*E42</f>
        <v>0</v>
      </c>
      <c r="G42" s="187"/>
      <c r="H42" s="186">
        <v>0</v>
      </c>
      <c r="I42" s="153">
        <f>G42*E42</f>
        <v>0</v>
      </c>
      <c r="J42" s="174">
        <f>I42</f>
        <v>0</v>
      </c>
      <c r="K42" s="172" t="e">
        <f>J42/F42%</f>
        <v>#DIV/0!</v>
      </c>
      <c r="FI42" s="129"/>
      <c r="FJ42" s="129"/>
      <c r="FK42" s="129"/>
      <c r="FL42" s="129"/>
    </row>
    <row r="43" spans="1:168" s="130" customFormat="1" ht="25.5" customHeight="1" thickBot="1" x14ac:dyDescent="0.3">
      <c r="A43" s="171"/>
      <c r="B43" s="170" t="s">
        <v>161</v>
      </c>
      <c r="C43" s="169"/>
      <c r="D43" s="168">
        <f>SUM(D34:D41)</f>
        <v>1200</v>
      </c>
      <c r="E43" s="169"/>
      <c r="F43" s="168">
        <f>SUM(F34:F42)</f>
        <v>0</v>
      </c>
      <c r="G43" s="169"/>
      <c r="H43" s="169"/>
      <c r="I43" s="168">
        <f>SUM(I34:I42)</f>
        <v>0</v>
      </c>
      <c r="J43" s="168">
        <f>SUM(J34:J42)</f>
        <v>0</v>
      </c>
      <c r="K43" s="167" t="e">
        <f>J43/F43%</f>
        <v>#DIV/0!</v>
      </c>
      <c r="FI43" s="129"/>
      <c r="FJ43" s="129"/>
      <c r="FK43" s="129"/>
      <c r="FL43" s="129"/>
    </row>
    <row r="44" spans="1:168" s="130" customFormat="1" ht="18" customHeight="1" x14ac:dyDescent="0.25">
      <c r="A44" s="146"/>
      <c r="B44" s="149"/>
      <c r="C44" s="145"/>
      <c r="D44" s="145"/>
      <c r="E44" s="145"/>
      <c r="F44" s="148"/>
      <c r="G44" s="145"/>
      <c r="H44" s="145"/>
      <c r="I44" s="145"/>
      <c r="J44" s="145"/>
      <c r="K44" s="147"/>
      <c r="FI44" s="129"/>
      <c r="FJ44" s="129"/>
      <c r="FK44" s="129"/>
      <c r="FL44" s="129"/>
    </row>
    <row r="45" spans="1:168" s="150" customFormat="1" ht="19.5" customHeight="1" x14ac:dyDescent="0.25">
      <c r="A45" s="164"/>
      <c r="B45" s="163"/>
      <c r="C45" s="156"/>
      <c r="D45" s="300" t="s">
        <v>8</v>
      </c>
      <c r="E45" s="300"/>
      <c r="F45" s="166">
        <f>F16+F31+F43</f>
        <v>0</v>
      </c>
      <c r="G45" s="154"/>
      <c r="H45" s="154"/>
      <c r="I45" s="153">
        <f>I16+I31+I43</f>
        <v>0</v>
      </c>
      <c r="J45" s="166">
        <f>J16+J31+J43</f>
        <v>0</v>
      </c>
      <c r="K45" s="165" t="e">
        <f>J45/F45%</f>
        <v>#DIV/0!</v>
      </c>
    </row>
    <row r="46" spans="1:168" s="150" customFormat="1" ht="18.75" customHeight="1" x14ac:dyDescent="0.25">
      <c r="A46" s="164"/>
      <c r="B46" s="163"/>
      <c r="C46" s="156"/>
      <c r="D46" s="156"/>
      <c r="E46" s="154"/>
      <c r="F46" s="162"/>
      <c r="G46" s="154"/>
      <c r="H46" s="154"/>
      <c r="I46" s="161"/>
      <c r="J46" s="154"/>
      <c r="K46" s="160"/>
    </row>
    <row r="47" spans="1:168" s="150" customFormat="1" ht="30" customHeight="1" x14ac:dyDescent="0.25">
      <c r="A47" s="159" t="s">
        <v>85</v>
      </c>
      <c r="B47" s="158" t="s">
        <v>17</v>
      </c>
      <c r="C47" s="157" t="s">
        <v>1</v>
      </c>
      <c r="D47" s="156"/>
      <c r="E47" s="155"/>
      <c r="F47" s="152">
        <f>F45*E47%</f>
        <v>0</v>
      </c>
      <c r="G47" s="154"/>
      <c r="H47" s="154"/>
      <c r="I47" s="153">
        <f>I45*E47%</f>
        <v>0</v>
      </c>
      <c r="J47" s="152">
        <f>I47</f>
        <v>0</v>
      </c>
      <c r="K47" s="151" t="e">
        <f>J47/F47%</f>
        <v>#DIV/0!</v>
      </c>
    </row>
    <row r="48" spans="1:168" s="130" customFormat="1" ht="18" customHeight="1" x14ac:dyDescent="0.25">
      <c r="A48" s="146"/>
      <c r="B48" s="149"/>
      <c r="C48" s="145"/>
      <c r="D48" s="145"/>
      <c r="E48" s="145"/>
      <c r="F48" s="148"/>
      <c r="G48" s="145"/>
      <c r="H48" s="145"/>
      <c r="I48" s="145"/>
      <c r="J48" s="145"/>
      <c r="K48" s="147"/>
      <c r="FI48" s="129"/>
      <c r="FJ48" s="129"/>
      <c r="FK48" s="129"/>
      <c r="FL48" s="129"/>
    </row>
    <row r="49" spans="1:168" s="130" customFormat="1" ht="19.5" customHeight="1" thickBot="1" x14ac:dyDescent="0.3">
      <c r="A49" s="146"/>
      <c r="B49" s="145"/>
      <c r="C49" s="143"/>
      <c r="D49" s="143"/>
      <c r="E49" s="143"/>
      <c r="F49" s="143"/>
      <c r="G49" s="143"/>
      <c r="H49" s="143"/>
      <c r="I49" s="144"/>
      <c r="J49" s="143"/>
      <c r="K49" s="142"/>
      <c r="FI49" s="129"/>
      <c r="FJ49" s="129"/>
      <c r="FK49" s="129"/>
      <c r="FL49" s="129"/>
    </row>
    <row r="50" spans="1:168" s="130" customFormat="1" ht="19.5" customHeight="1" thickBot="1" x14ac:dyDescent="0.3">
      <c r="A50" s="140"/>
      <c r="B50" s="139"/>
      <c r="C50" s="137"/>
      <c r="D50" s="301" t="s">
        <v>11</v>
      </c>
      <c r="E50" s="301"/>
      <c r="F50" s="138">
        <f>F45+F47</f>
        <v>0</v>
      </c>
      <c r="G50" s="137"/>
      <c r="H50" s="137" t="s">
        <v>4</v>
      </c>
      <c r="I50" s="136">
        <f>I45+I47</f>
        <v>0</v>
      </c>
      <c r="J50" s="135">
        <f>I50</f>
        <v>0</v>
      </c>
      <c r="K50" s="134" t="e">
        <f>J50/F50%</f>
        <v>#DIV/0!</v>
      </c>
      <c r="FI50" s="129"/>
      <c r="FJ50" s="129"/>
      <c r="FK50" s="129"/>
      <c r="FL50" s="129"/>
    </row>
    <row r="51" spans="1:168" s="220" customFormat="1" ht="19.5" customHeight="1" x14ac:dyDescent="0.25">
      <c r="A51" s="239"/>
      <c r="B51" s="238"/>
      <c r="C51" s="237"/>
      <c r="D51" s="237"/>
      <c r="E51" s="237"/>
      <c r="F51" s="236"/>
      <c r="G51" s="237"/>
      <c r="H51" s="237"/>
      <c r="I51" s="236"/>
      <c r="J51" s="237"/>
      <c r="K51" s="234"/>
      <c r="FI51" s="221"/>
      <c r="FJ51" s="221"/>
      <c r="FK51" s="221"/>
      <c r="FL51" s="221"/>
    </row>
    <row r="52" spans="1:168" s="220" customFormat="1" ht="19.5" customHeight="1" x14ac:dyDescent="0.25">
      <c r="A52" s="239"/>
      <c r="B52" s="238"/>
      <c r="C52" s="237"/>
      <c r="D52" s="237"/>
      <c r="E52" s="237"/>
      <c r="F52" s="236"/>
      <c r="G52" s="237"/>
      <c r="H52" s="237"/>
      <c r="I52" s="236"/>
      <c r="J52" s="237"/>
      <c r="K52" s="234"/>
      <c r="FI52" s="221"/>
      <c r="FJ52" s="221"/>
      <c r="FK52" s="221"/>
      <c r="FL52" s="221"/>
    </row>
    <row r="53" spans="1:168" s="130" customFormat="1" ht="11.25" customHeight="1" thickBot="1" x14ac:dyDescent="0.3">
      <c r="A53" s="242"/>
      <c r="C53" s="241"/>
      <c r="D53" s="241"/>
      <c r="E53" s="241"/>
      <c r="F53" s="241"/>
      <c r="G53" s="241"/>
      <c r="H53" s="241"/>
      <c r="I53" s="241"/>
      <c r="J53" s="241"/>
      <c r="K53" s="240"/>
      <c r="FI53" s="129"/>
      <c r="FJ53" s="129"/>
      <c r="FK53" s="129"/>
      <c r="FL53" s="129"/>
    </row>
    <row r="54" spans="1:168" s="130" customFormat="1" ht="20.25" customHeight="1" x14ac:dyDescent="0.3">
      <c r="A54" s="306" t="s">
        <v>10</v>
      </c>
      <c r="B54" s="306"/>
      <c r="C54" s="306"/>
      <c r="D54" s="231"/>
      <c r="E54" s="230"/>
      <c r="F54" s="230"/>
      <c r="G54" s="230"/>
      <c r="H54" s="230"/>
      <c r="I54" s="230"/>
      <c r="J54" s="230"/>
      <c r="K54" s="229"/>
      <c r="FI54" s="129"/>
      <c r="FJ54" s="129"/>
      <c r="FK54" s="129"/>
      <c r="FL54" s="129"/>
    </row>
    <row r="55" spans="1:168" s="141" customFormat="1" ht="16.5" customHeight="1" x14ac:dyDescent="0.25">
      <c r="A55" s="307" t="s">
        <v>12</v>
      </c>
      <c r="B55" s="307"/>
      <c r="C55" s="307"/>
      <c r="D55" s="307"/>
      <c r="E55" s="143"/>
      <c r="F55" s="143"/>
      <c r="G55" s="143"/>
      <c r="H55" s="143"/>
      <c r="I55" s="143"/>
      <c r="J55" s="143"/>
      <c r="K55" s="147"/>
    </row>
    <row r="56" spans="1:168" s="130" customFormat="1" ht="15" customHeight="1" x14ac:dyDescent="0.25">
      <c r="A56" s="228"/>
      <c r="B56" s="227"/>
      <c r="C56" s="227"/>
      <c r="D56" s="227"/>
      <c r="E56" s="143"/>
      <c r="F56" s="143"/>
      <c r="G56" s="143"/>
      <c r="H56" s="143"/>
      <c r="I56" s="143"/>
      <c r="J56" s="143"/>
      <c r="K56" s="147"/>
      <c r="FI56" s="129"/>
      <c r="FJ56" s="129"/>
      <c r="FK56" s="129"/>
      <c r="FL56" s="129"/>
    </row>
    <row r="57" spans="1:168" s="130" customFormat="1" ht="16.5" customHeight="1" thickBot="1" x14ac:dyDescent="0.3">
      <c r="A57" s="308" t="s">
        <v>30</v>
      </c>
      <c r="B57" s="308"/>
      <c r="C57" s="226"/>
      <c r="D57" s="302" t="s">
        <v>29</v>
      </c>
      <c r="E57" s="302"/>
      <c r="F57" s="143"/>
      <c r="G57" s="143"/>
      <c r="H57" s="143"/>
      <c r="I57" s="143"/>
      <c r="J57" s="143"/>
      <c r="K57" s="147"/>
      <c r="FI57" s="129"/>
      <c r="FJ57" s="129"/>
      <c r="FK57" s="129"/>
      <c r="FL57" s="129"/>
    </row>
    <row r="58" spans="1:168" s="130" customFormat="1" ht="18" customHeight="1" x14ac:dyDescent="0.25">
      <c r="A58" s="225" t="s">
        <v>15</v>
      </c>
      <c r="B58" s="224" t="s">
        <v>0</v>
      </c>
      <c r="C58" s="224" t="s">
        <v>5</v>
      </c>
      <c r="D58" s="224" t="s">
        <v>6</v>
      </c>
      <c r="E58" s="224" t="s">
        <v>7</v>
      </c>
      <c r="F58" s="224" t="s">
        <v>16</v>
      </c>
      <c r="G58" s="303" t="s">
        <v>6</v>
      </c>
      <c r="H58" s="303"/>
      <c r="I58" s="303" t="s">
        <v>32</v>
      </c>
      <c r="J58" s="303"/>
      <c r="K58" s="223" t="s">
        <v>9</v>
      </c>
      <c r="FI58" s="129"/>
      <c r="FJ58" s="129"/>
      <c r="FK58" s="129"/>
      <c r="FL58" s="129"/>
    </row>
    <row r="59" spans="1:168" s="130" customFormat="1" ht="18" customHeight="1" thickBot="1" x14ac:dyDescent="0.3">
      <c r="A59" s="185"/>
      <c r="B59" s="184"/>
      <c r="C59" s="181"/>
      <c r="D59" s="181" t="s">
        <v>70</v>
      </c>
      <c r="E59" s="181"/>
      <c r="F59" s="181" t="s">
        <v>71</v>
      </c>
      <c r="G59" s="181" t="s">
        <v>2</v>
      </c>
      <c r="H59" s="181" t="s">
        <v>3</v>
      </c>
      <c r="I59" s="181" t="s">
        <v>2</v>
      </c>
      <c r="J59" s="181" t="s">
        <v>3</v>
      </c>
      <c r="K59" s="222"/>
      <c r="FI59" s="129"/>
      <c r="FJ59" s="129"/>
      <c r="FK59" s="129"/>
      <c r="FL59" s="129"/>
    </row>
    <row r="60" spans="1:168" s="220" customFormat="1" ht="33" customHeight="1" thickBot="1" x14ac:dyDescent="0.3">
      <c r="A60" s="200" t="s">
        <v>72</v>
      </c>
      <c r="B60" s="199" t="s">
        <v>73</v>
      </c>
      <c r="C60" s="197"/>
      <c r="D60" s="197"/>
      <c r="E60" s="197"/>
      <c r="F60" s="197"/>
      <c r="G60" s="197"/>
      <c r="H60" s="197"/>
      <c r="I60" s="197"/>
      <c r="J60" s="197"/>
      <c r="K60" s="196"/>
      <c r="FI60" s="221"/>
      <c r="FJ60" s="221"/>
      <c r="FK60" s="221"/>
      <c r="FL60" s="221"/>
    </row>
    <row r="61" spans="1:168" s="130" customFormat="1" ht="19.5" customHeight="1" x14ac:dyDescent="0.25">
      <c r="A61" s="205" t="s">
        <v>86</v>
      </c>
      <c r="B61" s="193" t="s">
        <v>160</v>
      </c>
      <c r="C61" s="173" t="s">
        <v>74</v>
      </c>
      <c r="D61" s="192">
        <v>500</v>
      </c>
      <c r="E61" s="219"/>
      <c r="F61" s="192">
        <f t="shared" ref="F61:F67" si="20">D61*E61</f>
        <v>0</v>
      </c>
      <c r="G61" s="190"/>
      <c r="H61" s="173">
        <f>G61+H9</f>
        <v>0</v>
      </c>
      <c r="I61" s="189">
        <f t="shared" ref="I61:I67" si="21">G61*E61</f>
        <v>0</v>
      </c>
      <c r="J61" s="173">
        <f>I61+J9</f>
        <v>0</v>
      </c>
      <c r="K61" s="218" t="e">
        <f t="shared" ref="K61:K68" si="22">J61/F61%</f>
        <v>#DIV/0!</v>
      </c>
      <c r="FI61" s="129"/>
      <c r="FJ61" s="129"/>
      <c r="FK61" s="129"/>
      <c r="FL61" s="129"/>
    </row>
    <row r="62" spans="1:168" s="130" customFormat="1" ht="19.5" customHeight="1" x14ac:dyDescent="0.25">
      <c r="A62" s="213" t="s">
        <v>87</v>
      </c>
      <c r="B62" s="179" t="s">
        <v>93</v>
      </c>
      <c r="C62" s="174" t="s">
        <v>74</v>
      </c>
      <c r="D62" s="176">
        <v>400</v>
      </c>
      <c r="E62" s="175"/>
      <c r="F62" s="176">
        <f t="shared" si="20"/>
        <v>0</v>
      </c>
      <c r="G62" s="175"/>
      <c r="H62" s="174">
        <f>G62+H10</f>
        <v>0</v>
      </c>
      <c r="I62" s="153">
        <f t="shared" si="21"/>
        <v>0</v>
      </c>
      <c r="J62" s="174">
        <f>I62+J10</f>
        <v>0</v>
      </c>
      <c r="K62" s="172" t="e">
        <f t="shared" si="22"/>
        <v>#DIV/0!</v>
      </c>
      <c r="FI62" s="129"/>
      <c r="FJ62" s="129"/>
      <c r="FK62" s="129"/>
      <c r="FL62" s="129"/>
    </row>
    <row r="63" spans="1:168" s="130" customFormat="1" ht="19.5" customHeight="1" x14ac:dyDescent="0.25">
      <c r="A63" s="185" t="s">
        <v>88</v>
      </c>
      <c r="B63" s="179" t="s">
        <v>94</v>
      </c>
      <c r="C63" s="174" t="s">
        <v>74</v>
      </c>
      <c r="D63" s="176">
        <v>1000</v>
      </c>
      <c r="E63" s="175"/>
      <c r="F63" s="176">
        <f t="shared" si="20"/>
        <v>0</v>
      </c>
      <c r="G63" s="217"/>
      <c r="H63" s="174">
        <f>G63+H11</f>
        <v>0</v>
      </c>
      <c r="I63" s="153">
        <f t="shared" si="21"/>
        <v>0</v>
      </c>
      <c r="J63" s="174">
        <f>I63+J11</f>
        <v>0</v>
      </c>
      <c r="K63" s="172" t="e">
        <f t="shared" si="22"/>
        <v>#DIV/0!</v>
      </c>
      <c r="FI63" s="129"/>
      <c r="FJ63" s="129"/>
      <c r="FK63" s="129"/>
      <c r="FL63" s="129"/>
    </row>
    <row r="64" spans="1:168" s="130" customFormat="1" ht="19.5" customHeight="1" x14ac:dyDescent="0.25">
      <c r="A64" s="213" t="s">
        <v>89</v>
      </c>
      <c r="B64" s="179" t="s">
        <v>95</v>
      </c>
      <c r="C64" s="174" t="s">
        <v>74</v>
      </c>
      <c r="D64" s="176">
        <v>700</v>
      </c>
      <c r="E64" s="175"/>
      <c r="F64" s="176">
        <f t="shared" si="20"/>
        <v>0</v>
      </c>
      <c r="G64" s="217"/>
      <c r="H64" s="174">
        <f>G64+H12</f>
        <v>0</v>
      </c>
      <c r="I64" s="153">
        <f t="shared" si="21"/>
        <v>0</v>
      </c>
      <c r="J64" s="174">
        <f>I64+J12</f>
        <v>0</v>
      </c>
      <c r="K64" s="172" t="e">
        <f t="shared" si="22"/>
        <v>#DIV/0!</v>
      </c>
      <c r="FI64" s="129"/>
      <c r="FJ64" s="129"/>
      <c r="FK64" s="129"/>
      <c r="FL64" s="129"/>
    </row>
    <row r="65" spans="1:168" s="130" customFormat="1" ht="19.5" customHeight="1" x14ac:dyDescent="0.25">
      <c r="A65" s="213" t="s">
        <v>90</v>
      </c>
      <c r="B65" s="179" t="s">
        <v>96</v>
      </c>
      <c r="C65" s="174" t="s">
        <v>74</v>
      </c>
      <c r="D65" s="176">
        <v>20</v>
      </c>
      <c r="E65" s="175"/>
      <c r="F65" s="176">
        <f t="shared" si="20"/>
        <v>0</v>
      </c>
      <c r="G65" s="175"/>
      <c r="H65" s="174">
        <f>G65+H13</f>
        <v>0</v>
      </c>
      <c r="I65" s="153">
        <f t="shared" si="21"/>
        <v>0</v>
      </c>
      <c r="J65" s="174">
        <f>I65+J13</f>
        <v>0</v>
      </c>
      <c r="K65" s="172" t="e">
        <f t="shared" si="22"/>
        <v>#DIV/0!</v>
      </c>
      <c r="FI65" s="129"/>
      <c r="FJ65" s="129"/>
      <c r="FK65" s="129"/>
      <c r="FL65" s="129"/>
    </row>
    <row r="66" spans="1:168" s="130" customFormat="1" ht="19.5" customHeight="1" x14ac:dyDescent="0.25">
      <c r="A66" s="185" t="s">
        <v>91</v>
      </c>
      <c r="B66" s="179" t="s">
        <v>97</v>
      </c>
      <c r="C66" s="174" t="s">
        <v>74</v>
      </c>
      <c r="D66" s="176">
        <v>50</v>
      </c>
      <c r="E66" s="175"/>
      <c r="F66" s="176">
        <f t="shared" si="20"/>
        <v>0</v>
      </c>
      <c r="G66" s="175"/>
      <c r="H66" s="174">
        <f>G66+H14</f>
        <v>0</v>
      </c>
      <c r="I66" s="153">
        <f t="shared" si="21"/>
        <v>0</v>
      </c>
      <c r="J66" s="174">
        <f>I66+J14</f>
        <v>0</v>
      </c>
      <c r="K66" s="172" t="e">
        <f t="shared" si="22"/>
        <v>#DIV/0!</v>
      </c>
      <c r="FI66" s="129"/>
      <c r="FJ66" s="129"/>
      <c r="FK66" s="129"/>
      <c r="FL66" s="129"/>
    </row>
    <row r="67" spans="1:168" s="130" customFormat="1" ht="19.5" customHeight="1" thickBot="1" x14ac:dyDescent="0.3">
      <c r="A67" s="206" t="s">
        <v>92</v>
      </c>
      <c r="B67" s="178" t="s">
        <v>98</v>
      </c>
      <c r="C67" s="216" t="s">
        <v>74</v>
      </c>
      <c r="D67" s="176">
        <v>2500</v>
      </c>
      <c r="E67" s="175"/>
      <c r="F67" s="176">
        <f t="shared" si="20"/>
        <v>0</v>
      </c>
      <c r="G67" s="175"/>
      <c r="H67" s="174">
        <f>G67+H15</f>
        <v>0</v>
      </c>
      <c r="I67" s="153">
        <f t="shared" si="21"/>
        <v>0</v>
      </c>
      <c r="J67" s="174">
        <f>I67+J15</f>
        <v>0</v>
      </c>
      <c r="K67" s="172" t="e">
        <f t="shared" si="22"/>
        <v>#DIV/0!</v>
      </c>
      <c r="FI67" s="129"/>
      <c r="FJ67" s="129"/>
      <c r="FK67" s="129"/>
      <c r="FL67" s="129"/>
    </row>
    <row r="68" spans="1:168" s="130" customFormat="1" ht="28.5" customHeight="1" thickBot="1" x14ac:dyDescent="0.3">
      <c r="A68" s="205"/>
      <c r="B68" s="204" t="s">
        <v>161</v>
      </c>
      <c r="C68" s="193"/>
      <c r="D68" s="202">
        <f>SUM(D61:D67)</f>
        <v>5170</v>
      </c>
      <c r="E68" s="203"/>
      <c r="F68" s="202">
        <f>SUM(F61:F67)</f>
        <v>0</v>
      </c>
      <c r="G68" s="203"/>
      <c r="H68" s="203"/>
      <c r="I68" s="202">
        <f>SUM(I61:I67)</f>
        <v>0</v>
      </c>
      <c r="J68" s="202">
        <f>I68</f>
        <v>0</v>
      </c>
      <c r="K68" s="201" t="e">
        <f t="shared" si="22"/>
        <v>#DIV/0!</v>
      </c>
      <c r="FI68" s="129"/>
      <c r="FJ68" s="129"/>
      <c r="FK68" s="129"/>
      <c r="FL68" s="129"/>
    </row>
    <row r="69" spans="1:168" s="195" customFormat="1" ht="35.25" customHeight="1" thickBot="1" x14ac:dyDescent="0.3">
      <c r="A69" s="200" t="s">
        <v>75</v>
      </c>
      <c r="B69" s="199" t="s">
        <v>76</v>
      </c>
      <c r="C69" s="197"/>
      <c r="D69" s="198"/>
      <c r="E69" s="198"/>
      <c r="F69" s="198"/>
      <c r="G69" s="197"/>
      <c r="H69" s="197"/>
      <c r="I69" s="197"/>
      <c r="J69" s="197"/>
      <c r="K69" s="196"/>
    </row>
    <row r="70" spans="1:168" s="130" customFormat="1" ht="19.5" customHeight="1" x14ac:dyDescent="0.25">
      <c r="A70" s="215" t="s">
        <v>99</v>
      </c>
      <c r="B70" s="304" t="s">
        <v>100</v>
      </c>
      <c r="C70" s="305"/>
      <c r="D70" s="304"/>
      <c r="E70" s="304"/>
      <c r="F70" s="304"/>
      <c r="G70" s="304"/>
      <c r="H70" s="304"/>
      <c r="I70" s="304"/>
      <c r="J70" s="304"/>
      <c r="K70" s="304"/>
      <c r="FI70" s="129"/>
      <c r="FJ70" s="129"/>
      <c r="FK70" s="129"/>
      <c r="FL70" s="129"/>
    </row>
    <row r="71" spans="1:168" s="130" customFormat="1" ht="19.5" customHeight="1" x14ac:dyDescent="0.25">
      <c r="A71" s="213"/>
      <c r="B71" s="179" t="s">
        <v>162</v>
      </c>
      <c r="C71" s="174" t="s">
        <v>77</v>
      </c>
      <c r="D71" s="214">
        <v>1000</v>
      </c>
      <c r="E71" s="175"/>
      <c r="F71" s="176">
        <f t="shared" ref="F71:F77" si="23">D71*E71</f>
        <v>0</v>
      </c>
      <c r="G71" s="175"/>
      <c r="H71" s="174">
        <f>G71+H19</f>
        <v>0</v>
      </c>
      <c r="I71" s="153">
        <f t="shared" ref="I71:I77" si="24">G71*E71</f>
        <v>0</v>
      </c>
      <c r="J71" s="174">
        <f>I71+J19</f>
        <v>0</v>
      </c>
      <c r="K71" s="172" t="e">
        <f t="shared" ref="K71:K75" si="25">J71/F71%</f>
        <v>#DIV/0!</v>
      </c>
      <c r="FI71" s="129"/>
      <c r="FJ71" s="129"/>
      <c r="FK71" s="129"/>
      <c r="FL71" s="129"/>
    </row>
    <row r="72" spans="1:168" s="130" customFormat="1" ht="19.5" customHeight="1" x14ac:dyDescent="0.25">
      <c r="A72" s="213"/>
      <c r="B72" s="179" t="s">
        <v>163</v>
      </c>
      <c r="C72" s="174" t="s">
        <v>77</v>
      </c>
      <c r="D72" s="214">
        <v>1000</v>
      </c>
      <c r="E72" s="175"/>
      <c r="F72" s="176">
        <f t="shared" si="23"/>
        <v>0</v>
      </c>
      <c r="G72" s="175"/>
      <c r="H72" s="174">
        <f>G72+H20</f>
        <v>0</v>
      </c>
      <c r="I72" s="153">
        <f t="shared" si="24"/>
        <v>0</v>
      </c>
      <c r="J72" s="174">
        <f>I72+J20</f>
        <v>0</v>
      </c>
      <c r="K72" s="172" t="e">
        <f t="shared" si="25"/>
        <v>#DIV/0!</v>
      </c>
      <c r="FI72" s="129"/>
      <c r="FJ72" s="129"/>
      <c r="FK72" s="129"/>
      <c r="FL72" s="129"/>
    </row>
    <row r="73" spans="1:168" s="130" customFormat="1" ht="19.5" customHeight="1" x14ac:dyDescent="0.25">
      <c r="A73" s="213"/>
      <c r="B73" s="179" t="s">
        <v>164</v>
      </c>
      <c r="C73" s="174" t="s">
        <v>77</v>
      </c>
      <c r="D73" s="214">
        <v>2000</v>
      </c>
      <c r="E73" s="175"/>
      <c r="F73" s="176">
        <f t="shared" si="23"/>
        <v>0</v>
      </c>
      <c r="G73" s="175"/>
      <c r="H73" s="174">
        <f>G73+H21</f>
        <v>0</v>
      </c>
      <c r="I73" s="153">
        <f t="shared" si="24"/>
        <v>0</v>
      </c>
      <c r="J73" s="174">
        <f>I73+J21</f>
        <v>0</v>
      </c>
      <c r="K73" s="172" t="e">
        <f t="shared" si="25"/>
        <v>#DIV/0!</v>
      </c>
      <c r="FI73" s="129"/>
      <c r="FJ73" s="129"/>
      <c r="FK73" s="129"/>
      <c r="FL73" s="129"/>
    </row>
    <row r="74" spans="1:168" s="130" customFormat="1" ht="19.5" customHeight="1" x14ac:dyDescent="0.25">
      <c r="A74" s="213"/>
      <c r="B74" s="179" t="s">
        <v>165</v>
      </c>
      <c r="C74" s="174" t="s">
        <v>77</v>
      </c>
      <c r="D74" s="214">
        <v>1000</v>
      </c>
      <c r="E74" s="175"/>
      <c r="F74" s="176">
        <f t="shared" si="23"/>
        <v>0</v>
      </c>
      <c r="G74" s="175"/>
      <c r="H74" s="174">
        <f>G74+H22</f>
        <v>0</v>
      </c>
      <c r="I74" s="153">
        <f t="shared" si="24"/>
        <v>0</v>
      </c>
      <c r="J74" s="174">
        <f>I74+J22</f>
        <v>0</v>
      </c>
      <c r="K74" s="172" t="e">
        <f t="shared" si="25"/>
        <v>#DIV/0!</v>
      </c>
      <c r="FI74" s="129"/>
      <c r="FJ74" s="129"/>
      <c r="FK74" s="129"/>
      <c r="FL74" s="129"/>
    </row>
    <row r="75" spans="1:168" s="130" customFormat="1" ht="19.5" customHeight="1" x14ac:dyDescent="0.25">
      <c r="A75" s="213"/>
      <c r="B75" s="179" t="s">
        <v>166</v>
      </c>
      <c r="C75" s="174" t="s">
        <v>77</v>
      </c>
      <c r="D75" s="214">
        <v>1500</v>
      </c>
      <c r="E75" s="175"/>
      <c r="F75" s="176">
        <f t="shared" si="23"/>
        <v>0</v>
      </c>
      <c r="G75" s="175"/>
      <c r="H75" s="174">
        <f>G75+H23</f>
        <v>0</v>
      </c>
      <c r="I75" s="153">
        <f t="shared" si="24"/>
        <v>0</v>
      </c>
      <c r="J75" s="174">
        <f>I75+J23</f>
        <v>0</v>
      </c>
      <c r="K75" s="172" t="e">
        <f t="shared" si="25"/>
        <v>#DIV/0!</v>
      </c>
      <c r="FI75" s="129"/>
      <c r="FJ75" s="129"/>
      <c r="FK75" s="129"/>
      <c r="FL75" s="129"/>
    </row>
    <row r="76" spans="1:168" s="130" customFormat="1" ht="19.5" customHeight="1" x14ac:dyDescent="0.25">
      <c r="A76" s="185"/>
      <c r="B76" s="179" t="s">
        <v>167</v>
      </c>
      <c r="C76" s="174" t="s">
        <v>78</v>
      </c>
      <c r="D76" s="214">
        <v>3000</v>
      </c>
      <c r="E76" s="175"/>
      <c r="F76" s="176">
        <f t="shared" si="23"/>
        <v>0</v>
      </c>
      <c r="G76" s="175"/>
      <c r="H76" s="174">
        <f>G76+H24</f>
        <v>0</v>
      </c>
      <c r="I76" s="153">
        <f t="shared" si="24"/>
        <v>0</v>
      </c>
      <c r="J76" s="174">
        <f>I76+J24</f>
        <v>0</v>
      </c>
      <c r="K76" s="172">
        <v>0</v>
      </c>
      <c r="FI76" s="129"/>
      <c r="FJ76" s="129"/>
      <c r="FK76" s="129"/>
      <c r="FL76" s="129"/>
    </row>
    <row r="77" spans="1:168" s="130" customFormat="1" ht="19.5" customHeight="1" thickBot="1" x14ac:dyDescent="0.3">
      <c r="A77" s="206"/>
      <c r="B77" s="178" t="s">
        <v>168</v>
      </c>
      <c r="C77" s="216" t="s">
        <v>79</v>
      </c>
      <c r="D77" s="290">
        <v>4000</v>
      </c>
      <c r="E77" s="291"/>
      <c r="F77" s="292">
        <f t="shared" si="23"/>
        <v>0</v>
      </c>
      <c r="G77" s="291"/>
      <c r="H77" s="216">
        <f>G77+H25</f>
        <v>0</v>
      </c>
      <c r="I77" s="293">
        <f t="shared" si="24"/>
        <v>0</v>
      </c>
      <c r="J77" s="216">
        <f>I77+J25</f>
        <v>0</v>
      </c>
      <c r="K77" s="134" t="e">
        <f>J77/F77%</f>
        <v>#DIV/0!</v>
      </c>
      <c r="FI77" s="129"/>
      <c r="FJ77" s="129"/>
      <c r="FK77" s="129"/>
      <c r="FL77" s="129"/>
    </row>
    <row r="78" spans="1:168" s="130" customFormat="1" ht="19.5" customHeight="1" x14ac:dyDescent="0.25">
      <c r="A78" s="194" t="s">
        <v>101</v>
      </c>
      <c r="B78" s="212" t="s">
        <v>104</v>
      </c>
      <c r="C78" s="211"/>
      <c r="D78" s="318"/>
      <c r="E78" s="211"/>
      <c r="F78" s="318"/>
      <c r="G78" s="211"/>
      <c r="H78" s="211"/>
      <c r="I78" s="211"/>
      <c r="J78" s="211"/>
      <c r="K78" s="319"/>
      <c r="FI78" s="129"/>
      <c r="FJ78" s="129"/>
      <c r="FK78" s="129"/>
      <c r="FL78" s="129"/>
    </row>
    <row r="79" spans="1:168" s="130" customFormat="1" ht="19.5" customHeight="1" thickBot="1" x14ac:dyDescent="0.3">
      <c r="A79" s="206"/>
      <c r="B79" s="178" t="s">
        <v>169</v>
      </c>
      <c r="C79" s="216" t="s">
        <v>77</v>
      </c>
      <c r="D79" s="292">
        <v>1000</v>
      </c>
      <c r="E79" s="291"/>
      <c r="F79" s="292">
        <f>D79*E79</f>
        <v>0</v>
      </c>
      <c r="G79" s="291"/>
      <c r="H79" s="216">
        <f>G79+H27</f>
        <v>0</v>
      </c>
      <c r="I79" s="293">
        <f>G79*E79</f>
        <v>0</v>
      </c>
      <c r="J79" s="216">
        <f>I79+J27</f>
        <v>0</v>
      </c>
      <c r="K79" s="134">
        <v>0</v>
      </c>
      <c r="FI79" s="129"/>
      <c r="FJ79" s="129"/>
      <c r="FK79" s="129"/>
      <c r="FL79" s="129"/>
    </row>
    <row r="80" spans="1:168" s="130" customFormat="1" ht="19.5" customHeight="1" x14ac:dyDescent="0.25">
      <c r="A80" s="194" t="s">
        <v>102</v>
      </c>
      <c r="B80" s="212" t="s">
        <v>103</v>
      </c>
      <c r="C80" s="211"/>
      <c r="D80" s="318"/>
      <c r="E80" s="211"/>
      <c r="F80" s="318"/>
      <c r="G80" s="211"/>
      <c r="H80" s="211"/>
      <c r="I80" s="211"/>
      <c r="J80" s="211"/>
      <c r="K80" s="319"/>
      <c r="FI80" s="129"/>
      <c r="FJ80" s="129"/>
      <c r="FK80" s="129"/>
      <c r="FL80" s="129"/>
    </row>
    <row r="81" spans="1:168" s="130" customFormat="1" ht="19.5" customHeight="1" x14ac:dyDescent="0.25">
      <c r="A81" s="185"/>
      <c r="B81" s="207" t="s">
        <v>157</v>
      </c>
      <c r="C81" s="174" t="s">
        <v>77</v>
      </c>
      <c r="D81" s="176">
        <v>500</v>
      </c>
      <c r="E81" s="175"/>
      <c r="F81" s="176">
        <f>D81*E81</f>
        <v>0</v>
      </c>
      <c r="G81" s="175"/>
      <c r="H81" s="174">
        <f>G81+H29</f>
        <v>0</v>
      </c>
      <c r="I81" s="153">
        <f>G81*E81</f>
        <v>0</v>
      </c>
      <c r="J81" s="174">
        <f>I81+J29</f>
        <v>0</v>
      </c>
      <c r="K81" s="172">
        <v>0</v>
      </c>
      <c r="FI81" s="129"/>
      <c r="FJ81" s="129"/>
      <c r="FK81" s="129"/>
      <c r="FL81" s="129"/>
    </row>
    <row r="82" spans="1:168" s="130" customFormat="1" ht="19.5" customHeight="1" thickBot="1" x14ac:dyDescent="0.3">
      <c r="A82" s="206"/>
      <c r="B82" s="178" t="s">
        <v>170</v>
      </c>
      <c r="C82" s="174" t="s">
        <v>26</v>
      </c>
      <c r="D82" s="176">
        <v>25</v>
      </c>
      <c r="E82" s="175"/>
      <c r="F82" s="176">
        <f>D82*E82</f>
        <v>0</v>
      </c>
      <c r="G82" s="175"/>
      <c r="H82" s="174">
        <f>G82+H30</f>
        <v>0</v>
      </c>
      <c r="I82" s="153">
        <f>G82*E82</f>
        <v>0</v>
      </c>
      <c r="J82" s="174">
        <f>I82+J30</f>
        <v>0</v>
      </c>
      <c r="K82" s="172">
        <v>0</v>
      </c>
      <c r="FI82" s="129"/>
      <c r="FJ82" s="129"/>
      <c r="FK82" s="129"/>
      <c r="FL82" s="129"/>
    </row>
    <row r="83" spans="1:168" s="130" customFormat="1" ht="25.5" customHeight="1" thickBot="1" x14ac:dyDescent="0.3">
      <c r="A83" s="205"/>
      <c r="B83" s="204" t="s">
        <v>161</v>
      </c>
      <c r="C83" s="203"/>
      <c r="D83" s="202">
        <f>SUM(D71:D81)</f>
        <v>15000</v>
      </c>
      <c r="E83" s="203"/>
      <c r="F83" s="202">
        <f>SUM(F71:F82)</f>
        <v>0</v>
      </c>
      <c r="G83" s="203"/>
      <c r="H83" s="203"/>
      <c r="I83" s="202">
        <f>SUM(I71:I82)</f>
        <v>0</v>
      </c>
      <c r="J83" s="202">
        <f>SUM(J71:J82)</f>
        <v>0</v>
      </c>
      <c r="K83" s="201" t="e">
        <f>J83/F83%</f>
        <v>#DIV/0!</v>
      </c>
      <c r="FI83" s="129"/>
      <c r="FJ83" s="129"/>
      <c r="FK83" s="129"/>
      <c r="FL83" s="129"/>
    </row>
    <row r="84" spans="1:168" s="195" customFormat="1" ht="30" customHeight="1" thickBot="1" x14ac:dyDescent="0.3">
      <c r="A84" s="200" t="s">
        <v>80</v>
      </c>
      <c r="B84" s="199" t="s">
        <v>81</v>
      </c>
      <c r="C84" s="197"/>
      <c r="D84" s="198"/>
      <c r="E84" s="198"/>
      <c r="F84" s="198"/>
      <c r="G84" s="197"/>
      <c r="H84" s="197"/>
      <c r="I84" s="197"/>
      <c r="J84" s="197"/>
      <c r="K84" s="196"/>
    </row>
    <row r="85" spans="1:168" s="130" customFormat="1" ht="19.5" customHeight="1" x14ac:dyDescent="0.25">
      <c r="A85" s="194" t="s">
        <v>105</v>
      </c>
      <c r="B85" s="304" t="s">
        <v>106</v>
      </c>
      <c r="C85" s="305"/>
      <c r="D85" s="304"/>
      <c r="E85" s="304"/>
      <c r="F85" s="304"/>
      <c r="G85" s="304"/>
      <c r="H85" s="304"/>
      <c r="I85" s="304"/>
      <c r="J85" s="304"/>
      <c r="K85" s="304"/>
      <c r="FI85" s="129"/>
      <c r="FJ85" s="129"/>
      <c r="FK85" s="129"/>
      <c r="FL85" s="129"/>
    </row>
    <row r="86" spans="1:168" s="130" customFormat="1" ht="19.5" customHeight="1" x14ac:dyDescent="0.25">
      <c r="A86" s="185"/>
      <c r="B86" s="184" t="s">
        <v>171</v>
      </c>
      <c r="C86" s="177" t="s">
        <v>82</v>
      </c>
      <c r="D86" s="183">
        <v>400</v>
      </c>
      <c r="E86" s="175"/>
      <c r="F86" s="176">
        <f t="shared" ref="F86:F91" si="26">D86*E86</f>
        <v>0</v>
      </c>
      <c r="G86" s="187"/>
      <c r="H86" s="186">
        <f>G86+H34</f>
        <v>0</v>
      </c>
      <c r="I86" s="153">
        <f t="shared" ref="I86:I91" si="27">G86*E86</f>
        <v>0</v>
      </c>
      <c r="J86" s="174">
        <f>I86+J34</f>
        <v>0</v>
      </c>
      <c r="K86" s="172" t="e">
        <f t="shared" ref="K86:K95" si="28">J86/F86%</f>
        <v>#DIV/0!</v>
      </c>
      <c r="FI86" s="129"/>
      <c r="FJ86" s="129"/>
      <c r="FK86" s="129"/>
      <c r="FL86" s="129"/>
    </row>
    <row r="87" spans="1:168" s="130" customFormat="1" ht="19.5" customHeight="1" x14ac:dyDescent="0.25">
      <c r="A87" s="185"/>
      <c r="B87" s="184" t="s">
        <v>172</v>
      </c>
      <c r="C87" s="177" t="s">
        <v>82</v>
      </c>
      <c r="D87" s="183">
        <v>200</v>
      </c>
      <c r="E87" s="175"/>
      <c r="F87" s="176">
        <f t="shared" si="26"/>
        <v>0</v>
      </c>
      <c r="G87" s="182"/>
      <c r="H87" s="181">
        <f>G87+H35</f>
        <v>0</v>
      </c>
      <c r="I87" s="153">
        <f t="shared" si="27"/>
        <v>0</v>
      </c>
      <c r="J87" s="174">
        <f>I87+J35</f>
        <v>0</v>
      </c>
      <c r="K87" s="172" t="e">
        <f t="shared" si="28"/>
        <v>#DIV/0!</v>
      </c>
      <c r="FI87" s="129"/>
      <c r="FJ87" s="129"/>
      <c r="FK87" s="129"/>
      <c r="FL87" s="129"/>
    </row>
    <row r="88" spans="1:168" s="130" customFormat="1" ht="19.5" customHeight="1" x14ac:dyDescent="0.25">
      <c r="A88" s="185"/>
      <c r="B88" s="184" t="s">
        <v>173</v>
      </c>
      <c r="C88" s="177" t="s">
        <v>82</v>
      </c>
      <c r="D88" s="183">
        <v>100</v>
      </c>
      <c r="E88" s="175"/>
      <c r="F88" s="176">
        <f t="shared" si="26"/>
        <v>0</v>
      </c>
      <c r="G88" s="182"/>
      <c r="H88" s="181">
        <f>G88+H36</f>
        <v>0</v>
      </c>
      <c r="I88" s="153">
        <f t="shared" si="27"/>
        <v>0</v>
      </c>
      <c r="J88" s="174">
        <f>I88+J36</f>
        <v>0</v>
      </c>
      <c r="K88" s="172" t="e">
        <f t="shared" si="28"/>
        <v>#DIV/0!</v>
      </c>
      <c r="FI88" s="129"/>
      <c r="FJ88" s="129"/>
      <c r="FK88" s="129"/>
      <c r="FL88" s="129"/>
    </row>
    <row r="89" spans="1:168" s="130" customFormat="1" ht="19.5" customHeight="1" x14ac:dyDescent="0.25">
      <c r="A89" s="185"/>
      <c r="B89" s="184" t="s">
        <v>174</v>
      </c>
      <c r="C89" s="177" t="s">
        <v>82</v>
      </c>
      <c r="D89" s="183">
        <v>200</v>
      </c>
      <c r="E89" s="175"/>
      <c r="F89" s="176">
        <f t="shared" si="26"/>
        <v>0</v>
      </c>
      <c r="G89" s="182"/>
      <c r="H89" s="181">
        <f>G89+H37</f>
        <v>0</v>
      </c>
      <c r="I89" s="153">
        <f t="shared" si="27"/>
        <v>0</v>
      </c>
      <c r="J89" s="174">
        <f>I89+J37</f>
        <v>0</v>
      </c>
      <c r="K89" s="172" t="e">
        <f t="shared" si="28"/>
        <v>#DIV/0!</v>
      </c>
      <c r="FI89" s="129"/>
      <c r="FJ89" s="129"/>
      <c r="FK89" s="129"/>
      <c r="FL89" s="129"/>
    </row>
    <row r="90" spans="1:168" s="130" customFormat="1" ht="19.5" customHeight="1" x14ac:dyDescent="0.25">
      <c r="A90" s="185"/>
      <c r="B90" s="184" t="s">
        <v>175</v>
      </c>
      <c r="C90" s="177" t="s">
        <v>82</v>
      </c>
      <c r="D90" s="183">
        <v>100</v>
      </c>
      <c r="E90" s="175"/>
      <c r="F90" s="176">
        <f t="shared" si="26"/>
        <v>0</v>
      </c>
      <c r="G90" s="182"/>
      <c r="H90" s="181">
        <f>G90+H38</f>
        <v>0</v>
      </c>
      <c r="I90" s="153">
        <f t="shared" si="27"/>
        <v>0</v>
      </c>
      <c r="J90" s="174">
        <f>I90+J38</f>
        <v>0</v>
      </c>
      <c r="K90" s="172" t="e">
        <f t="shared" si="28"/>
        <v>#DIV/0!</v>
      </c>
      <c r="FI90" s="129"/>
      <c r="FJ90" s="129"/>
      <c r="FK90" s="129"/>
      <c r="FL90" s="129"/>
    </row>
    <row r="91" spans="1:168" s="130" customFormat="1" ht="19.5" customHeight="1" x14ac:dyDescent="0.25">
      <c r="A91" s="180"/>
      <c r="B91" s="179" t="s">
        <v>176</v>
      </c>
      <c r="C91" s="177" t="s">
        <v>82</v>
      </c>
      <c r="D91" s="176">
        <v>100</v>
      </c>
      <c r="E91" s="175"/>
      <c r="F91" s="176">
        <f t="shared" si="26"/>
        <v>0</v>
      </c>
      <c r="G91" s="175"/>
      <c r="H91" s="174">
        <f>G91+H39</f>
        <v>0</v>
      </c>
      <c r="I91" s="153">
        <f t="shared" si="27"/>
        <v>0</v>
      </c>
      <c r="J91" s="173">
        <f>I91+J39</f>
        <v>0</v>
      </c>
      <c r="K91" s="172" t="e">
        <f t="shared" si="28"/>
        <v>#DIV/0!</v>
      </c>
      <c r="FI91" s="129"/>
      <c r="FJ91" s="129"/>
      <c r="FK91" s="129"/>
      <c r="FL91" s="129"/>
    </row>
    <row r="92" spans="1:168" s="130" customFormat="1" ht="19.5" customHeight="1" x14ac:dyDescent="0.25">
      <c r="A92" s="194" t="s">
        <v>134</v>
      </c>
      <c r="B92" s="305" t="s">
        <v>159</v>
      </c>
      <c r="C92" s="305"/>
      <c r="D92" s="305"/>
      <c r="E92" s="305"/>
      <c r="F92" s="305"/>
      <c r="G92" s="305"/>
      <c r="H92" s="305"/>
      <c r="I92" s="305"/>
      <c r="J92" s="305"/>
      <c r="K92" s="305"/>
      <c r="FI92" s="129"/>
      <c r="FJ92" s="129"/>
      <c r="FK92" s="129"/>
      <c r="FL92" s="129"/>
    </row>
    <row r="93" spans="1:168" s="130" customFormat="1" ht="19.5" customHeight="1" x14ac:dyDescent="0.25">
      <c r="A93" s="185"/>
      <c r="B93" s="207" t="s">
        <v>158</v>
      </c>
      <c r="C93" s="174" t="s">
        <v>77</v>
      </c>
      <c r="D93" s="192">
        <v>100</v>
      </c>
      <c r="E93" s="175"/>
      <c r="F93" s="191">
        <f>D93*E93</f>
        <v>0</v>
      </c>
      <c r="G93" s="190"/>
      <c r="H93" s="173">
        <f>G93</f>
        <v>0</v>
      </c>
      <c r="I93" s="189">
        <f>G93*E93</f>
        <v>0</v>
      </c>
      <c r="J93" s="173">
        <f>I93</f>
        <v>0</v>
      </c>
      <c r="K93" s="188" t="e">
        <f>J93/F93%</f>
        <v>#DIV/0!</v>
      </c>
      <c r="FI93" s="129"/>
      <c r="FJ93" s="129"/>
      <c r="FK93" s="129"/>
      <c r="FL93" s="129"/>
    </row>
    <row r="94" spans="1:168" s="130" customFormat="1" ht="19.5" customHeight="1" thickBot="1" x14ac:dyDescent="0.3">
      <c r="A94" s="206"/>
      <c r="B94" s="178" t="s">
        <v>177</v>
      </c>
      <c r="C94" s="174" t="s">
        <v>26</v>
      </c>
      <c r="D94" s="183">
        <v>5</v>
      </c>
      <c r="E94" s="175"/>
      <c r="F94" s="176">
        <f>D94*E94</f>
        <v>0</v>
      </c>
      <c r="G94" s="187"/>
      <c r="H94" s="186">
        <v>0</v>
      </c>
      <c r="I94" s="153">
        <f>G94*E94</f>
        <v>0</v>
      </c>
      <c r="J94" s="174">
        <f>I94</f>
        <v>0</v>
      </c>
      <c r="K94" s="172" t="e">
        <f>J94/F94%</f>
        <v>#DIV/0!</v>
      </c>
      <c r="FI94" s="129"/>
      <c r="FJ94" s="129"/>
      <c r="FK94" s="129"/>
      <c r="FL94" s="129"/>
    </row>
    <row r="95" spans="1:168" s="130" customFormat="1" ht="25.5" customHeight="1" thickBot="1" x14ac:dyDescent="0.3">
      <c r="A95" s="171"/>
      <c r="B95" s="317" t="s">
        <v>161</v>
      </c>
      <c r="C95" s="169"/>
      <c r="D95" s="168">
        <f>SUM(D86:D93)</f>
        <v>1200</v>
      </c>
      <c r="E95" s="169"/>
      <c r="F95" s="168">
        <f>SUM(F86:F94)</f>
        <v>0</v>
      </c>
      <c r="G95" s="169"/>
      <c r="H95" s="169"/>
      <c r="I95" s="168">
        <f>SUM(I86:I94)</f>
        <v>0</v>
      </c>
      <c r="J95" s="168">
        <f>SUM(J86:J94)</f>
        <v>0</v>
      </c>
      <c r="K95" s="167" t="e">
        <f t="shared" si="28"/>
        <v>#DIV/0!</v>
      </c>
      <c r="FI95" s="129"/>
      <c r="FJ95" s="129"/>
      <c r="FK95" s="129"/>
      <c r="FL95" s="129"/>
    </row>
    <row r="96" spans="1:168" s="130" customFormat="1" ht="18" customHeight="1" x14ac:dyDescent="0.25">
      <c r="A96" s="146"/>
      <c r="B96" s="149"/>
      <c r="C96" s="145"/>
      <c r="D96" s="145"/>
      <c r="E96" s="145"/>
      <c r="F96" s="148"/>
      <c r="G96" s="145"/>
      <c r="H96" s="145"/>
      <c r="I96" s="145"/>
      <c r="J96" s="145"/>
      <c r="K96" s="147"/>
      <c r="FI96" s="129"/>
      <c r="FJ96" s="129"/>
      <c r="FK96" s="129"/>
      <c r="FL96" s="129"/>
    </row>
    <row r="97" spans="1:168" s="150" customFormat="1" ht="19.5" customHeight="1" x14ac:dyDescent="0.25">
      <c r="A97" s="164"/>
      <c r="B97" s="163"/>
      <c r="C97" s="156"/>
      <c r="D97" s="300" t="s">
        <v>8</v>
      </c>
      <c r="E97" s="300"/>
      <c r="F97" s="166">
        <f>F68+F83+F95</f>
        <v>0</v>
      </c>
      <c r="G97" s="154"/>
      <c r="H97" s="154"/>
      <c r="I97" s="153">
        <f>I68+I83+I95</f>
        <v>0</v>
      </c>
      <c r="J97" s="166">
        <f>J68+J83+J95</f>
        <v>0</v>
      </c>
      <c r="K97" s="165" t="e">
        <f>J97/F97%</f>
        <v>#DIV/0!</v>
      </c>
    </row>
    <row r="98" spans="1:168" s="150" customFormat="1" ht="18.75" customHeight="1" x14ac:dyDescent="0.25">
      <c r="A98" s="164"/>
      <c r="B98" s="163"/>
      <c r="C98" s="156"/>
      <c r="D98" s="156"/>
      <c r="E98" s="154"/>
      <c r="F98" s="162"/>
      <c r="G98" s="154"/>
      <c r="H98" s="154"/>
      <c r="I98" s="161"/>
      <c r="J98" s="154"/>
      <c r="K98" s="160"/>
    </row>
    <row r="99" spans="1:168" s="150" customFormat="1" ht="30" customHeight="1" x14ac:dyDescent="0.25">
      <c r="A99" s="159" t="s">
        <v>85</v>
      </c>
      <c r="B99" s="158" t="s">
        <v>17</v>
      </c>
      <c r="C99" s="157" t="s">
        <v>1</v>
      </c>
      <c r="D99" s="156"/>
      <c r="E99" s="155"/>
      <c r="F99" s="152">
        <f>F97*E99%</f>
        <v>0</v>
      </c>
      <c r="G99" s="154"/>
      <c r="H99" s="154"/>
      <c r="I99" s="153">
        <f>I97*E99%</f>
        <v>0</v>
      </c>
      <c r="J99" s="152">
        <f>I99+J47</f>
        <v>0</v>
      </c>
      <c r="K99" s="151" t="e">
        <f>J99/F99%</f>
        <v>#DIV/0!</v>
      </c>
    </row>
    <row r="100" spans="1:168" s="130" customFormat="1" ht="18" customHeight="1" x14ac:dyDescent="0.25">
      <c r="A100" s="146"/>
      <c r="B100" s="149"/>
      <c r="C100" s="145"/>
      <c r="D100" s="145"/>
      <c r="E100" s="145"/>
      <c r="F100" s="148"/>
      <c r="G100" s="145"/>
      <c r="H100" s="145"/>
      <c r="I100" s="145"/>
      <c r="J100" s="145"/>
      <c r="K100" s="147"/>
      <c r="FI100" s="129"/>
      <c r="FJ100" s="129"/>
      <c r="FK100" s="129"/>
      <c r="FL100" s="129"/>
    </row>
    <row r="101" spans="1:168" s="130" customFormat="1" ht="19.5" customHeight="1" thickBot="1" x14ac:dyDescent="0.3">
      <c r="A101" s="146"/>
      <c r="B101" s="145"/>
      <c r="C101" s="143"/>
      <c r="D101" s="143"/>
      <c r="E101" s="143"/>
      <c r="F101" s="143"/>
      <c r="G101" s="143"/>
      <c r="H101" s="143"/>
      <c r="I101" s="144"/>
      <c r="J101" s="143"/>
      <c r="K101" s="142"/>
      <c r="FI101" s="129"/>
      <c r="FJ101" s="129"/>
      <c r="FK101" s="129"/>
      <c r="FL101" s="129"/>
    </row>
    <row r="102" spans="1:168" s="130" customFormat="1" ht="19.5" customHeight="1" thickBot="1" x14ac:dyDescent="0.3">
      <c r="A102" s="140"/>
      <c r="B102" s="139"/>
      <c r="C102" s="137"/>
      <c r="D102" s="301" t="s">
        <v>11</v>
      </c>
      <c r="E102" s="301"/>
      <c r="F102" s="138">
        <f>F97+F99</f>
        <v>0</v>
      </c>
      <c r="G102" s="137"/>
      <c r="H102" s="137" t="s">
        <v>4</v>
      </c>
      <c r="I102" s="136">
        <f>I97+I99</f>
        <v>0</v>
      </c>
      <c r="J102" s="135">
        <f>I102+J50</f>
        <v>0</v>
      </c>
      <c r="K102" s="134" t="e">
        <f>J102/F102%</f>
        <v>#DIV/0!</v>
      </c>
      <c r="FI102" s="129"/>
      <c r="FJ102" s="129"/>
      <c r="FK102" s="129"/>
      <c r="FL102" s="129"/>
    </row>
    <row r="103" spans="1:168" s="232" customFormat="1" ht="19.5" customHeight="1" x14ac:dyDescent="0.25">
      <c r="A103" s="239"/>
      <c r="B103" s="238"/>
      <c r="C103" s="237"/>
      <c r="D103" s="237"/>
      <c r="E103" s="237"/>
      <c r="F103" s="236"/>
      <c r="G103" s="237"/>
      <c r="H103" s="237"/>
      <c r="I103" s="236"/>
      <c r="J103" s="235"/>
      <c r="K103" s="234"/>
      <c r="FI103" s="233"/>
      <c r="FJ103" s="233"/>
      <c r="FK103" s="233"/>
      <c r="FL103" s="233"/>
    </row>
    <row r="104" spans="1:168" s="232" customFormat="1" ht="19.5" customHeight="1" x14ac:dyDescent="0.25">
      <c r="A104" s="239"/>
      <c r="B104" s="238"/>
      <c r="C104" s="237"/>
      <c r="D104" s="237"/>
      <c r="E104" s="237"/>
      <c r="F104" s="236"/>
      <c r="G104" s="237"/>
      <c r="H104" s="237"/>
      <c r="I104" s="236"/>
      <c r="J104" s="235"/>
      <c r="K104" s="234"/>
      <c r="FI104" s="233"/>
      <c r="FJ104" s="233"/>
      <c r="FK104" s="233"/>
      <c r="FL104" s="233"/>
    </row>
    <row r="105" spans="1:168" s="232" customFormat="1" ht="19.5" customHeight="1" thickBot="1" x14ac:dyDescent="0.3">
      <c r="A105" s="239"/>
      <c r="B105" s="238"/>
      <c r="C105" s="237"/>
      <c r="D105" s="237"/>
      <c r="E105" s="237"/>
      <c r="F105" s="236"/>
      <c r="G105" s="237"/>
      <c r="H105" s="237"/>
      <c r="I105" s="236"/>
      <c r="J105" s="235"/>
      <c r="K105" s="234"/>
      <c r="FI105" s="233"/>
      <c r="FJ105" s="233"/>
      <c r="FK105" s="233"/>
      <c r="FL105" s="233"/>
    </row>
    <row r="106" spans="1:168" s="130" customFormat="1" ht="20.25" customHeight="1" x14ac:dyDescent="0.3">
      <c r="A106" s="306" t="s">
        <v>10</v>
      </c>
      <c r="B106" s="306"/>
      <c r="C106" s="306"/>
      <c r="D106" s="231"/>
      <c r="E106" s="230"/>
      <c r="F106" s="230"/>
      <c r="G106" s="230"/>
      <c r="H106" s="230"/>
      <c r="I106" s="230"/>
      <c r="J106" s="230"/>
      <c r="K106" s="229"/>
      <c r="FI106" s="129"/>
      <c r="FJ106" s="129"/>
      <c r="FK106" s="129"/>
      <c r="FL106" s="129"/>
    </row>
    <row r="107" spans="1:168" s="141" customFormat="1" ht="16.5" customHeight="1" x14ac:dyDescent="0.25">
      <c r="A107" s="307" t="s">
        <v>12</v>
      </c>
      <c r="B107" s="307"/>
      <c r="C107" s="307"/>
      <c r="D107" s="307"/>
      <c r="E107" s="143"/>
      <c r="F107" s="143"/>
      <c r="G107" s="143"/>
      <c r="H107" s="143"/>
      <c r="I107" s="143"/>
      <c r="J107" s="143"/>
      <c r="K107" s="147"/>
    </row>
    <row r="108" spans="1:168" s="130" customFormat="1" ht="15" customHeight="1" x14ac:dyDescent="0.25">
      <c r="A108" s="228"/>
      <c r="B108" s="227"/>
      <c r="C108" s="227"/>
      <c r="D108" s="227"/>
      <c r="E108" s="143"/>
      <c r="F108" s="143"/>
      <c r="G108" s="143"/>
      <c r="H108" s="143"/>
      <c r="I108" s="143"/>
      <c r="J108" s="143"/>
      <c r="K108" s="147"/>
      <c r="FI108" s="129"/>
      <c r="FJ108" s="129"/>
      <c r="FK108" s="129"/>
      <c r="FL108" s="129"/>
    </row>
    <row r="109" spans="1:168" s="130" customFormat="1" ht="16.5" customHeight="1" thickBot="1" x14ac:dyDescent="0.3">
      <c r="A109" s="308" t="s">
        <v>83</v>
      </c>
      <c r="B109" s="308"/>
      <c r="C109" s="226"/>
      <c r="D109" s="302" t="s">
        <v>29</v>
      </c>
      <c r="E109" s="302"/>
      <c r="F109" s="143"/>
      <c r="G109" s="143"/>
      <c r="H109" s="143"/>
      <c r="I109" s="143"/>
      <c r="J109" s="143"/>
      <c r="K109" s="147"/>
      <c r="FI109" s="129"/>
      <c r="FJ109" s="129"/>
      <c r="FK109" s="129"/>
      <c r="FL109" s="129"/>
    </row>
    <row r="110" spans="1:168" s="130" customFormat="1" ht="18" customHeight="1" x14ac:dyDescent="0.25">
      <c r="A110" s="225" t="s">
        <v>15</v>
      </c>
      <c r="B110" s="224" t="s">
        <v>0</v>
      </c>
      <c r="C110" s="224" t="s">
        <v>5</v>
      </c>
      <c r="D110" s="224" t="s">
        <v>6</v>
      </c>
      <c r="E110" s="224" t="s">
        <v>7</v>
      </c>
      <c r="F110" s="224" t="s">
        <v>16</v>
      </c>
      <c r="G110" s="303" t="s">
        <v>6</v>
      </c>
      <c r="H110" s="303"/>
      <c r="I110" s="303" t="s">
        <v>32</v>
      </c>
      <c r="J110" s="303"/>
      <c r="K110" s="223" t="s">
        <v>9</v>
      </c>
      <c r="FI110" s="129"/>
      <c r="FJ110" s="129"/>
      <c r="FK110" s="129"/>
      <c r="FL110" s="129"/>
    </row>
    <row r="111" spans="1:168" s="130" customFormat="1" ht="18" customHeight="1" thickBot="1" x14ac:dyDescent="0.3">
      <c r="A111" s="185"/>
      <c r="B111" s="184"/>
      <c r="C111" s="181"/>
      <c r="D111" s="181" t="s">
        <v>70</v>
      </c>
      <c r="E111" s="181"/>
      <c r="F111" s="181" t="s">
        <v>71</v>
      </c>
      <c r="G111" s="181" t="s">
        <v>2</v>
      </c>
      <c r="H111" s="181" t="s">
        <v>3</v>
      </c>
      <c r="I111" s="181" t="s">
        <v>2</v>
      </c>
      <c r="J111" s="181" t="s">
        <v>3</v>
      </c>
      <c r="K111" s="222"/>
      <c r="FI111" s="129"/>
      <c r="FJ111" s="129"/>
      <c r="FK111" s="129"/>
      <c r="FL111" s="129"/>
    </row>
    <row r="112" spans="1:168" s="220" customFormat="1" ht="33" customHeight="1" thickBot="1" x14ac:dyDescent="0.3">
      <c r="A112" s="200" t="s">
        <v>72</v>
      </c>
      <c r="B112" s="199" t="s">
        <v>73</v>
      </c>
      <c r="C112" s="197"/>
      <c r="D112" s="197"/>
      <c r="E112" s="197"/>
      <c r="F112" s="197"/>
      <c r="G112" s="197"/>
      <c r="H112" s="197"/>
      <c r="I112" s="197"/>
      <c r="J112" s="197"/>
      <c r="K112" s="196"/>
      <c r="FI112" s="221"/>
      <c r="FJ112" s="221"/>
      <c r="FK112" s="221"/>
      <c r="FL112" s="221"/>
    </row>
    <row r="113" spans="1:168" s="130" customFormat="1" ht="19.5" customHeight="1" x14ac:dyDescent="0.25">
      <c r="A113" s="205" t="s">
        <v>86</v>
      </c>
      <c r="B113" s="193" t="s">
        <v>160</v>
      </c>
      <c r="C113" s="173" t="s">
        <v>74</v>
      </c>
      <c r="D113" s="192">
        <v>500</v>
      </c>
      <c r="E113" s="219"/>
      <c r="F113" s="192">
        <f t="shared" ref="F113:F119" si="29">D113*E113</f>
        <v>0</v>
      </c>
      <c r="G113" s="190"/>
      <c r="H113" s="173">
        <f>G113+H61</f>
        <v>0</v>
      </c>
      <c r="I113" s="189">
        <f t="shared" ref="I113:I119" si="30">G113*E113</f>
        <v>0</v>
      </c>
      <c r="J113" s="173">
        <f>I113+J61</f>
        <v>0</v>
      </c>
      <c r="K113" s="218" t="e">
        <f t="shared" ref="K113:K120" si="31">J113/F113%</f>
        <v>#DIV/0!</v>
      </c>
      <c r="FI113" s="129"/>
      <c r="FJ113" s="129"/>
      <c r="FK113" s="129"/>
      <c r="FL113" s="129"/>
    </row>
    <row r="114" spans="1:168" s="130" customFormat="1" ht="19.5" customHeight="1" x14ac:dyDescent="0.25">
      <c r="A114" s="213" t="s">
        <v>87</v>
      </c>
      <c r="B114" s="179" t="s">
        <v>93</v>
      </c>
      <c r="C114" s="174" t="s">
        <v>74</v>
      </c>
      <c r="D114" s="176">
        <v>400</v>
      </c>
      <c r="E114" s="175"/>
      <c r="F114" s="176">
        <f t="shared" si="29"/>
        <v>0</v>
      </c>
      <c r="G114" s="175"/>
      <c r="H114" s="174">
        <f>G114+H62</f>
        <v>0</v>
      </c>
      <c r="I114" s="153">
        <f t="shared" si="30"/>
        <v>0</v>
      </c>
      <c r="J114" s="174">
        <f>I114+J62</f>
        <v>0</v>
      </c>
      <c r="K114" s="172" t="e">
        <f t="shared" si="31"/>
        <v>#DIV/0!</v>
      </c>
      <c r="FI114" s="129"/>
      <c r="FJ114" s="129"/>
      <c r="FK114" s="129"/>
      <c r="FL114" s="129"/>
    </row>
    <row r="115" spans="1:168" s="130" customFormat="1" ht="19.5" customHeight="1" x14ac:dyDescent="0.25">
      <c r="A115" s="185" t="s">
        <v>88</v>
      </c>
      <c r="B115" s="179" t="s">
        <v>94</v>
      </c>
      <c r="C115" s="174" t="s">
        <v>74</v>
      </c>
      <c r="D115" s="176">
        <v>1000</v>
      </c>
      <c r="E115" s="175"/>
      <c r="F115" s="176">
        <f t="shared" si="29"/>
        <v>0</v>
      </c>
      <c r="G115" s="217"/>
      <c r="H115" s="174">
        <f>G115+H63</f>
        <v>0</v>
      </c>
      <c r="I115" s="153">
        <f t="shared" si="30"/>
        <v>0</v>
      </c>
      <c r="J115" s="174">
        <f>I115+J63</f>
        <v>0</v>
      </c>
      <c r="K115" s="172" t="e">
        <f t="shared" si="31"/>
        <v>#DIV/0!</v>
      </c>
      <c r="FI115" s="129"/>
      <c r="FJ115" s="129"/>
      <c r="FK115" s="129"/>
      <c r="FL115" s="129"/>
    </row>
    <row r="116" spans="1:168" s="130" customFormat="1" ht="19.5" customHeight="1" x14ac:dyDescent="0.25">
      <c r="A116" s="213" t="s">
        <v>89</v>
      </c>
      <c r="B116" s="179" t="s">
        <v>95</v>
      </c>
      <c r="C116" s="174" t="s">
        <v>74</v>
      </c>
      <c r="D116" s="176">
        <v>700</v>
      </c>
      <c r="E116" s="175"/>
      <c r="F116" s="176">
        <f t="shared" si="29"/>
        <v>0</v>
      </c>
      <c r="G116" s="217"/>
      <c r="H116" s="174">
        <f>G116+H64</f>
        <v>0</v>
      </c>
      <c r="I116" s="153">
        <f t="shared" si="30"/>
        <v>0</v>
      </c>
      <c r="J116" s="174">
        <f>I116+J64</f>
        <v>0</v>
      </c>
      <c r="K116" s="172" t="e">
        <f t="shared" si="31"/>
        <v>#DIV/0!</v>
      </c>
      <c r="FI116" s="129"/>
      <c r="FJ116" s="129"/>
      <c r="FK116" s="129"/>
      <c r="FL116" s="129"/>
    </row>
    <row r="117" spans="1:168" s="130" customFormat="1" ht="19.5" customHeight="1" x14ac:dyDescent="0.25">
      <c r="A117" s="213" t="s">
        <v>90</v>
      </c>
      <c r="B117" s="179" t="s">
        <v>96</v>
      </c>
      <c r="C117" s="174" t="s">
        <v>74</v>
      </c>
      <c r="D117" s="176">
        <v>20</v>
      </c>
      <c r="E117" s="175"/>
      <c r="F117" s="176">
        <f t="shared" si="29"/>
        <v>0</v>
      </c>
      <c r="G117" s="175"/>
      <c r="H117" s="174">
        <f>G117+H65</f>
        <v>0</v>
      </c>
      <c r="I117" s="153">
        <f t="shared" si="30"/>
        <v>0</v>
      </c>
      <c r="J117" s="174">
        <f>I117+J65</f>
        <v>0</v>
      </c>
      <c r="K117" s="172" t="e">
        <f t="shared" si="31"/>
        <v>#DIV/0!</v>
      </c>
      <c r="FI117" s="129"/>
      <c r="FJ117" s="129"/>
      <c r="FK117" s="129"/>
      <c r="FL117" s="129"/>
    </row>
    <row r="118" spans="1:168" s="130" customFormat="1" ht="19.5" customHeight="1" x14ac:dyDescent="0.25">
      <c r="A118" s="185" t="s">
        <v>91</v>
      </c>
      <c r="B118" s="179" t="s">
        <v>97</v>
      </c>
      <c r="C118" s="174" t="s">
        <v>74</v>
      </c>
      <c r="D118" s="176">
        <v>50</v>
      </c>
      <c r="E118" s="175"/>
      <c r="F118" s="176">
        <f t="shared" si="29"/>
        <v>0</v>
      </c>
      <c r="G118" s="175"/>
      <c r="H118" s="174">
        <f>G118+H66</f>
        <v>0</v>
      </c>
      <c r="I118" s="153">
        <f t="shared" si="30"/>
        <v>0</v>
      </c>
      <c r="J118" s="174">
        <f>I118+J66</f>
        <v>0</v>
      </c>
      <c r="K118" s="172" t="e">
        <f t="shared" si="31"/>
        <v>#DIV/0!</v>
      </c>
      <c r="FI118" s="129"/>
      <c r="FJ118" s="129"/>
      <c r="FK118" s="129"/>
      <c r="FL118" s="129"/>
    </row>
    <row r="119" spans="1:168" s="130" customFormat="1" ht="19.5" customHeight="1" thickBot="1" x14ac:dyDescent="0.3">
      <c r="A119" s="213" t="s">
        <v>92</v>
      </c>
      <c r="B119" s="178" t="s">
        <v>98</v>
      </c>
      <c r="C119" s="216" t="s">
        <v>74</v>
      </c>
      <c r="D119" s="176">
        <v>2500</v>
      </c>
      <c r="E119" s="175"/>
      <c r="F119" s="176">
        <f t="shared" si="29"/>
        <v>0</v>
      </c>
      <c r="G119" s="175"/>
      <c r="H119" s="174">
        <f>G119+H67</f>
        <v>0</v>
      </c>
      <c r="I119" s="153">
        <f t="shared" si="30"/>
        <v>0</v>
      </c>
      <c r="J119" s="174">
        <f>I119+J67</f>
        <v>0</v>
      </c>
      <c r="K119" s="172" t="e">
        <f t="shared" si="31"/>
        <v>#DIV/0!</v>
      </c>
      <c r="FI119" s="129"/>
      <c r="FJ119" s="129"/>
      <c r="FK119" s="129"/>
      <c r="FL119" s="129"/>
    </row>
    <row r="120" spans="1:168" s="130" customFormat="1" ht="28.5" customHeight="1" thickBot="1" x14ac:dyDescent="0.3">
      <c r="A120" s="205"/>
      <c r="B120" s="204" t="s">
        <v>161</v>
      </c>
      <c r="C120" s="193"/>
      <c r="D120" s="202">
        <f>SUM(D113:D119)</f>
        <v>5170</v>
      </c>
      <c r="E120" s="203"/>
      <c r="F120" s="202">
        <f>SUM(F113:F119)</f>
        <v>0</v>
      </c>
      <c r="G120" s="203"/>
      <c r="H120" s="203"/>
      <c r="I120" s="202">
        <f>SUM(I113:I119)</f>
        <v>0</v>
      </c>
      <c r="J120" s="202">
        <f>I120</f>
        <v>0</v>
      </c>
      <c r="K120" s="201" t="e">
        <f t="shared" si="31"/>
        <v>#DIV/0!</v>
      </c>
      <c r="FI120" s="129"/>
      <c r="FJ120" s="129"/>
      <c r="FK120" s="129"/>
      <c r="FL120" s="129"/>
    </row>
    <row r="121" spans="1:168" s="195" customFormat="1" ht="35.25" customHeight="1" thickBot="1" x14ac:dyDescent="0.3">
      <c r="A121" s="200" t="s">
        <v>75</v>
      </c>
      <c r="B121" s="199" t="s">
        <v>76</v>
      </c>
      <c r="C121" s="197"/>
      <c r="D121" s="198"/>
      <c r="E121" s="198"/>
      <c r="F121" s="198"/>
      <c r="G121" s="197"/>
      <c r="H121" s="197"/>
      <c r="I121" s="197"/>
      <c r="J121" s="197"/>
      <c r="K121" s="196"/>
    </row>
    <row r="122" spans="1:168" s="130" customFormat="1" ht="19.5" customHeight="1" x14ac:dyDescent="0.25">
      <c r="A122" s="215" t="s">
        <v>99</v>
      </c>
      <c r="B122" s="304" t="s">
        <v>100</v>
      </c>
      <c r="C122" s="305"/>
      <c r="D122" s="304"/>
      <c r="E122" s="304"/>
      <c r="F122" s="304"/>
      <c r="G122" s="304"/>
      <c r="H122" s="304"/>
      <c r="I122" s="304"/>
      <c r="J122" s="304"/>
      <c r="K122" s="304"/>
      <c r="FI122" s="129"/>
      <c r="FJ122" s="129"/>
      <c r="FK122" s="129"/>
      <c r="FL122" s="129"/>
    </row>
    <row r="123" spans="1:168" s="130" customFormat="1" ht="19.5" customHeight="1" x14ac:dyDescent="0.25">
      <c r="A123" s="213"/>
      <c r="B123" s="179" t="s">
        <v>162</v>
      </c>
      <c r="C123" s="174" t="s">
        <v>77</v>
      </c>
      <c r="D123" s="214">
        <v>1000</v>
      </c>
      <c r="E123" s="175"/>
      <c r="F123" s="176">
        <f t="shared" ref="F123:F129" si="32">D123*E123</f>
        <v>0</v>
      </c>
      <c r="G123" s="175"/>
      <c r="H123" s="174">
        <f>G123+H71</f>
        <v>0</v>
      </c>
      <c r="I123" s="153">
        <f t="shared" ref="I123:I129" si="33">G123*E123</f>
        <v>0</v>
      </c>
      <c r="J123" s="174">
        <f>I123+J71</f>
        <v>0</v>
      </c>
      <c r="K123" s="172" t="e">
        <f t="shared" ref="K123:K127" si="34">J123/F123%</f>
        <v>#DIV/0!</v>
      </c>
      <c r="FI123" s="129"/>
      <c r="FJ123" s="129"/>
      <c r="FK123" s="129"/>
      <c r="FL123" s="129"/>
    </row>
    <row r="124" spans="1:168" s="130" customFormat="1" ht="19.5" customHeight="1" x14ac:dyDescent="0.25">
      <c r="A124" s="213"/>
      <c r="B124" s="179" t="s">
        <v>163</v>
      </c>
      <c r="C124" s="174" t="s">
        <v>77</v>
      </c>
      <c r="D124" s="214">
        <v>1000</v>
      </c>
      <c r="E124" s="175"/>
      <c r="F124" s="176">
        <f t="shared" si="32"/>
        <v>0</v>
      </c>
      <c r="G124" s="175"/>
      <c r="H124" s="174">
        <f>G124+H72</f>
        <v>0</v>
      </c>
      <c r="I124" s="153">
        <f t="shared" si="33"/>
        <v>0</v>
      </c>
      <c r="J124" s="174">
        <f>I124+J72</f>
        <v>0</v>
      </c>
      <c r="K124" s="172" t="e">
        <f t="shared" si="34"/>
        <v>#DIV/0!</v>
      </c>
      <c r="FI124" s="129"/>
      <c r="FJ124" s="129"/>
      <c r="FK124" s="129"/>
      <c r="FL124" s="129"/>
    </row>
    <row r="125" spans="1:168" s="130" customFormat="1" ht="19.5" customHeight="1" x14ac:dyDescent="0.25">
      <c r="A125" s="213"/>
      <c r="B125" s="179" t="s">
        <v>164</v>
      </c>
      <c r="C125" s="174" t="s">
        <v>77</v>
      </c>
      <c r="D125" s="214">
        <v>2000</v>
      </c>
      <c r="E125" s="175"/>
      <c r="F125" s="176">
        <f t="shared" si="32"/>
        <v>0</v>
      </c>
      <c r="G125" s="175"/>
      <c r="H125" s="174">
        <f>G125+H73</f>
        <v>0</v>
      </c>
      <c r="I125" s="153">
        <f t="shared" si="33"/>
        <v>0</v>
      </c>
      <c r="J125" s="174">
        <f>I125+J73</f>
        <v>0</v>
      </c>
      <c r="K125" s="172" t="e">
        <f t="shared" si="34"/>
        <v>#DIV/0!</v>
      </c>
      <c r="FI125" s="129"/>
      <c r="FJ125" s="129"/>
      <c r="FK125" s="129"/>
      <c r="FL125" s="129"/>
    </row>
    <row r="126" spans="1:168" s="130" customFormat="1" ht="19.5" customHeight="1" x14ac:dyDescent="0.25">
      <c r="A126" s="213"/>
      <c r="B126" s="179" t="s">
        <v>165</v>
      </c>
      <c r="C126" s="174" t="s">
        <v>77</v>
      </c>
      <c r="D126" s="214">
        <v>1000</v>
      </c>
      <c r="E126" s="175"/>
      <c r="F126" s="176">
        <f t="shared" ref="F126" si="35">D126*E126</f>
        <v>0</v>
      </c>
      <c r="G126" s="175"/>
      <c r="H126" s="174">
        <f>G126+H74</f>
        <v>0</v>
      </c>
      <c r="I126" s="153">
        <f t="shared" ref="I126" si="36">G126*E126</f>
        <v>0</v>
      </c>
      <c r="J126" s="174">
        <f>I126+J74</f>
        <v>0</v>
      </c>
      <c r="K126" s="172" t="e">
        <f t="shared" ref="K126" si="37">J126/F126%</f>
        <v>#DIV/0!</v>
      </c>
      <c r="FI126" s="129"/>
      <c r="FJ126" s="129"/>
      <c r="FK126" s="129"/>
      <c r="FL126" s="129"/>
    </row>
    <row r="127" spans="1:168" s="130" customFormat="1" ht="19.5" customHeight="1" x14ac:dyDescent="0.25">
      <c r="A127" s="213"/>
      <c r="B127" s="179" t="s">
        <v>166</v>
      </c>
      <c r="C127" s="174" t="s">
        <v>77</v>
      </c>
      <c r="D127" s="214">
        <v>1500</v>
      </c>
      <c r="E127" s="175"/>
      <c r="F127" s="176">
        <f t="shared" si="32"/>
        <v>0</v>
      </c>
      <c r="G127" s="175"/>
      <c r="H127" s="174">
        <f>G127+H75</f>
        <v>0</v>
      </c>
      <c r="I127" s="153">
        <f t="shared" si="33"/>
        <v>0</v>
      </c>
      <c r="J127" s="174">
        <f>I127+J75</f>
        <v>0</v>
      </c>
      <c r="K127" s="172" t="e">
        <f t="shared" si="34"/>
        <v>#DIV/0!</v>
      </c>
      <c r="FI127" s="129"/>
      <c r="FJ127" s="129"/>
      <c r="FK127" s="129"/>
      <c r="FL127" s="129"/>
    </row>
    <row r="128" spans="1:168" s="130" customFormat="1" ht="19.5" customHeight="1" x14ac:dyDescent="0.25">
      <c r="A128" s="185"/>
      <c r="B128" s="179" t="s">
        <v>167</v>
      </c>
      <c r="C128" s="174" t="s">
        <v>78</v>
      </c>
      <c r="D128" s="214">
        <v>3000</v>
      </c>
      <c r="E128" s="175"/>
      <c r="F128" s="176">
        <f t="shared" si="32"/>
        <v>0</v>
      </c>
      <c r="G128" s="175"/>
      <c r="H128" s="174">
        <f>G128+H76</f>
        <v>0</v>
      </c>
      <c r="I128" s="153">
        <f t="shared" si="33"/>
        <v>0</v>
      </c>
      <c r="J128" s="174">
        <f>I128+J76</f>
        <v>0</v>
      </c>
      <c r="K128" s="172">
        <v>0</v>
      </c>
      <c r="FI128" s="129"/>
      <c r="FJ128" s="129"/>
      <c r="FK128" s="129"/>
      <c r="FL128" s="129"/>
    </row>
    <row r="129" spans="1:168" s="130" customFormat="1" ht="19.5" customHeight="1" thickBot="1" x14ac:dyDescent="0.3">
      <c r="A129" s="206"/>
      <c r="B129" s="178" t="s">
        <v>168</v>
      </c>
      <c r="C129" s="216" t="s">
        <v>79</v>
      </c>
      <c r="D129" s="290">
        <v>4000</v>
      </c>
      <c r="E129" s="291"/>
      <c r="F129" s="292">
        <f t="shared" si="32"/>
        <v>0</v>
      </c>
      <c r="G129" s="291"/>
      <c r="H129" s="216">
        <f>G129+H77</f>
        <v>0</v>
      </c>
      <c r="I129" s="293">
        <f t="shared" si="33"/>
        <v>0</v>
      </c>
      <c r="J129" s="216">
        <f>I129+J77</f>
        <v>0</v>
      </c>
      <c r="K129" s="134" t="e">
        <f>J129/F129%</f>
        <v>#DIV/0!</v>
      </c>
      <c r="FI129" s="129"/>
      <c r="FJ129" s="129"/>
      <c r="FK129" s="129"/>
      <c r="FL129" s="129"/>
    </row>
    <row r="130" spans="1:168" s="130" customFormat="1" ht="19.5" customHeight="1" x14ac:dyDescent="0.25">
      <c r="A130" s="194" t="s">
        <v>101</v>
      </c>
      <c r="B130" s="212" t="s">
        <v>104</v>
      </c>
      <c r="C130" s="211"/>
      <c r="D130" s="318"/>
      <c r="E130" s="211"/>
      <c r="F130" s="318"/>
      <c r="G130" s="211"/>
      <c r="H130" s="211"/>
      <c r="I130" s="211"/>
      <c r="J130" s="211"/>
      <c r="K130" s="319"/>
      <c r="FI130" s="129"/>
      <c r="FJ130" s="129"/>
      <c r="FK130" s="129"/>
      <c r="FL130" s="129"/>
    </row>
    <row r="131" spans="1:168" s="130" customFormat="1" ht="19.5" customHeight="1" thickBot="1" x14ac:dyDescent="0.3">
      <c r="A131" s="206"/>
      <c r="B131" s="178" t="s">
        <v>169</v>
      </c>
      <c r="C131" s="216" t="s">
        <v>77</v>
      </c>
      <c r="D131" s="292">
        <v>1000</v>
      </c>
      <c r="E131" s="291"/>
      <c r="F131" s="292">
        <f>D131*E131</f>
        <v>0</v>
      </c>
      <c r="G131" s="291"/>
      <c r="H131" s="216">
        <f>G131+H79</f>
        <v>0</v>
      </c>
      <c r="I131" s="293">
        <f>G131*E131</f>
        <v>0</v>
      </c>
      <c r="J131" s="216">
        <f>I131+J79</f>
        <v>0</v>
      </c>
      <c r="K131" s="134">
        <v>0</v>
      </c>
      <c r="FI131" s="129"/>
      <c r="FJ131" s="129"/>
      <c r="FK131" s="129"/>
      <c r="FL131" s="129"/>
    </row>
    <row r="132" spans="1:168" s="130" customFormat="1" ht="19.5" customHeight="1" x14ac:dyDescent="0.25">
      <c r="A132" s="194" t="s">
        <v>102</v>
      </c>
      <c r="B132" s="212" t="s">
        <v>103</v>
      </c>
      <c r="C132" s="211"/>
      <c r="D132" s="318"/>
      <c r="E132" s="211"/>
      <c r="F132" s="318"/>
      <c r="G132" s="211"/>
      <c r="H132" s="211"/>
      <c r="I132" s="211"/>
      <c r="J132" s="211"/>
      <c r="K132" s="319"/>
      <c r="FI132" s="129"/>
      <c r="FJ132" s="129"/>
      <c r="FK132" s="129"/>
      <c r="FL132" s="129"/>
    </row>
    <row r="133" spans="1:168" s="130" customFormat="1" ht="19.5" customHeight="1" x14ac:dyDescent="0.25">
      <c r="A133" s="185"/>
      <c r="B133" s="207" t="s">
        <v>157</v>
      </c>
      <c r="C133" s="174" t="s">
        <v>77</v>
      </c>
      <c r="D133" s="176">
        <v>500</v>
      </c>
      <c r="E133" s="175"/>
      <c r="F133" s="176">
        <f>D133*E133</f>
        <v>0</v>
      </c>
      <c r="G133" s="175"/>
      <c r="H133" s="174">
        <f>G133+H81</f>
        <v>0</v>
      </c>
      <c r="I133" s="153">
        <f>G133*E133</f>
        <v>0</v>
      </c>
      <c r="J133" s="174">
        <f>I133+J81</f>
        <v>0</v>
      </c>
      <c r="K133" s="172">
        <v>0</v>
      </c>
      <c r="FI133" s="129"/>
      <c r="FJ133" s="129"/>
      <c r="FK133" s="129"/>
      <c r="FL133" s="129"/>
    </row>
    <row r="134" spans="1:168" s="130" customFormat="1" ht="19.5" customHeight="1" thickBot="1" x14ac:dyDescent="0.3">
      <c r="A134" s="206"/>
      <c r="B134" s="178" t="s">
        <v>170</v>
      </c>
      <c r="C134" s="174" t="s">
        <v>26</v>
      </c>
      <c r="D134" s="292">
        <v>25</v>
      </c>
      <c r="E134" s="175"/>
      <c r="F134" s="176">
        <f>D134*E134</f>
        <v>0</v>
      </c>
      <c r="G134" s="175"/>
      <c r="H134" s="174">
        <f>G134+H82</f>
        <v>0</v>
      </c>
      <c r="I134" s="153">
        <f>G134*E134</f>
        <v>0</v>
      </c>
      <c r="J134" s="174">
        <f>I134+J82</f>
        <v>0</v>
      </c>
      <c r="K134" s="172">
        <v>0</v>
      </c>
      <c r="FI134" s="129"/>
      <c r="FJ134" s="129"/>
      <c r="FK134" s="129"/>
      <c r="FL134" s="129"/>
    </row>
    <row r="135" spans="1:168" s="130" customFormat="1" ht="25.5" customHeight="1" thickBot="1" x14ac:dyDescent="0.3">
      <c r="A135" s="205"/>
      <c r="B135" s="204" t="s">
        <v>161</v>
      </c>
      <c r="C135" s="203"/>
      <c r="D135" s="289">
        <f>SUM(D123:D133)</f>
        <v>15000</v>
      </c>
      <c r="E135" s="203"/>
      <c r="F135" s="202">
        <f>SUM(F123:F134)</f>
        <v>0</v>
      </c>
      <c r="G135" s="203"/>
      <c r="H135" s="203"/>
      <c r="I135" s="202">
        <f>SUM(I123:I134)</f>
        <v>0</v>
      </c>
      <c r="J135" s="202">
        <f>SUM(J123:J134)</f>
        <v>0</v>
      </c>
      <c r="K135" s="201" t="e">
        <f>J135/F135%</f>
        <v>#DIV/0!</v>
      </c>
      <c r="FI135" s="129"/>
      <c r="FJ135" s="129"/>
      <c r="FK135" s="129"/>
      <c r="FL135" s="129"/>
    </row>
    <row r="136" spans="1:168" s="195" customFormat="1" ht="30" customHeight="1" thickBot="1" x14ac:dyDescent="0.3">
      <c r="A136" s="200" t="s">
        <v>80</v>
      </c>
      <c r="B136" s="199" t="s">
        <v>81</v>
      </c>
      <c r="C136" s="197"/>
      <c r="D136" s="198"/>
      <c r="E136" s="198"/>
      <c r="F136" s="198"/>
      <c r="G136" s="197"/>
      <c r="H136" s="197"/>
      <c r="I136" s="197"/>
      <c r="J136" s="197"/>
      <c r="K136" s="196"/>
    </row>
    <row r="137" spans="1:168" s="130" customFormat="1" ht="19.5" customHeight="1" x14ac:dyDescent="0.25">
      <c r="A137" s="194" t="s">
        <v>105</v>
      </c>
      <c r="B137" s="304" t="s">
        <v>106</v>
      </c>
      <c r="C137" s="305"/>
      <c r="D137" s="304"/>
      <c r="E137" s="304"/>
      <c r="F137" s="304"/>
      <c r="G137" s="304"/>
      <c r="H137" s="304"/>
      <c r="I137" s="304"/>
      <c r="J137" s="304"/>
      <c r="K137" s="304"/>
      <c r="FI137" s="129"/>
      <c r="FJ137" s="129"/>
      <c r="FK137" s="129"/>
      <c r="FL137" s="129"/>
    </row>
    <row r="138" spans="1:168" s="130" customFormat="1" ht="19.5" customHeight="1" x14ac:dyDescent="0.25">
      <c r="A138" s="185"/>
      <c r="B138" s="184" t="s">
        <v>171</v>
      </c>
      <c r="C138" s="177" t="s">
        <v>82</v>
      </c>
      <c r="D138" s="183">
        <v>400</v>
      </c>
      <c r="E138" s="175"/>
      <c r="F138" s="176">
        <f t="shared" ref="F138:F143" si="38">D138*E138</f>
        <v>0</v>
      </c>
      <c r="G138" s="187"/>
      <c r="H138" s="186">
        <f>G138+H86</f>
        <v>0</v>
      </c>
      <c r="I138" s="153">
        <f t="shared" ref="I138:I143" si="39">G138*E138</f>
        <v>0</v>
      </c>
      <c r="J138" s="174">
        <f>I138+J86</f>
        <v>0</v>
      </c>
      <c r="K138" s="172" t="e">
        <f t="shared" ref="K138:K143" si="40">J138/F138%</f>
        <v>#DIV/0!</v>
      </c>
      <c r="FI138" s="129"/>
      <c r="FJ138" s="129"/>
      <c r="FK138" s="129"/>
      <c r="FL138" s="129"/>
    </row>
    <row r="139" spans="1:168" s="130" customFormat="1" ht="19.5" customHeight="1" x14ac:dyDescent="0.25">
      <c r="A139" s="185"/>
      <c r="B139" s="184" t="s">
        <v>172</v>
      </c>
      <c r="C139" s="177" t="s">
        <v>82</v>
      </c>
      <c r="D139" s="183">
        <v>200</v>
      </c>
      <c r="E139" s="175"/>
      <c r="F139" s="176">
        <f t="shared" si="38"/>
        <v>0</v>
      </c>
      <c r="G139" s="182"/>
      <c r="H139" s="181">
        <f>G139+H87</f>
        <v>0</v>
      </c>
      <c r="I139" s="153">
        <f t="shared" si="39"/>
        <v>0</v>
      </c>
      <c r="J139" s="174">
        <f>I139+J87</f>
        <v>0</v>
      </c>
      <c r="K139" s="172" t="e">
        <f t="shared" si="40"/>
        <v>#DIV/0!</v>
      </c>
      <c r="FI139" s="129"/>
      <c r="FJ139" s="129"/>
      <c r="FK139" s="129"/>
      <c r="FL139" s="129"/>
    </row>
    <row r="140" spans="1:168" s="130" customFormat="1" ht="19.5" customHeight="1" x14ac:dyDescent="0.25">
      <c r="A140" s="185"/>
      <c r="B140" s="184" t="s">
        <v>173</v>
      </c>
      <c r="C140" s="177" t="s">
        <v>82</v>
      </c>
      <c r="D140" s="183">
        <v>100</v>
      </c>
      <c r="E140" s="175"/>
      <c r="F140" s="176">
        <f t="shared" si="38"/>
        <v>0</v>
      </c>
      <c r="G140" s="182"/>
      <c r="H140" s="181">
        <f>G140+H88</f>
        <v>0</v>
      </c>
      <c r="I140" s="153">
        <f t="shared" si="39"/>
        <v>0</v>
      </c>
      <c r="J140" s="174">
        <f>I140+J88</f>
        <v>0</v>
      </c>
      <c r="K140" s="172" t="e">
        <f t="shared" si="40"/>
        <v>#DIV/0!</v>
      </c>
      <c r="FI140" s="129"/>
      <c r="FJ140" s="129"/>
      <c r="FK140" s="129"/>
      <c r="FL140" s="129"/>
    </row>
    <row r="141" spans="1:168" s="130" customFormat="1" ht="19.5" customHeight="1" x14ac:dyDescent="0.25">
      <c r="A141" s="185"/>
      <c r="B141" s="184" t="s">
        <v>174</v>
      </c>
      <c r="C141" s="177" t="s">
        <v>82</v>
      </c>
      <c r="D141" s="183">
        <v>200</v>
      </c>
      <c r="E141" s="175"/>
      <c r="F141" s="176">
        <f t="shared" si="38"/>
        <v>0</v>
      </c>
      <c r="G141" s="182"/>
      <c r="H141" s="181">
        <f>G141+H89</f>
        <v>0</v>
      </c>
      <c r="I141" s="153">
        <f t="shared" si="39"/>
        <v>0</v>
      </c>
      <c r="J141" s="174">
        <f>I141+J89</f>
        <v>0</v>
      </c>
      <c r="K141" s="172" t="e">
        <f t="shared" si="40"/>
        <v>#DIV/0!</v>
      </c>
      <c r="FI141" s="129"/>
      <c r="FJ141" s="129"/>
      <c r="FK141" s="129"/>
      <c r="FL141" s="129"/>
    </row>
    <row r="142" spans="1:168" s="130" customFormat="1" ht="19.5" customHeight="1" x14ac:dyDescent="0.25">
      <c r="A142" s="185"/>
      <c r="B142" s="184" t="s">
        <v>175</v>
      </c>
      <c r="C142" s="177" t="s">
        <v>82</v>
      </c>
      <c r="D142" s="183">
        <v>100</v>
      </c>
      <c r="E142" s="175"/>
      <c r="F142" s="176">
        <f t="shared" si="38"/>
        <v>0</v>
      </c>
      <c r="G142" s="182"/>
      <c r="H142" s="181">
        <f>G142+H90</f>
        <v>0</v>
      </c>
      <c r="I142" s="153">
        <f t="shared" si="39"/>
        <v>0</v>
      </c>
      <c r="J142" s="174">
        <f>I142+J90</f>
        <v>0</v>
      </c>
      <c r="K142" s="172" t="e">
        <f t="shared" si="40"/>
        <v>#DIV/0!</v>
      </c>
      <c r="FI142" s="129"/>
      <c r="FJ142" s="129"/>
      <c r="FK142" s="129"/>
      <c r="FL142" s="129"/>
    </row>
    <row r="143" spans="1:168" s="130" customFormat="1" ht="19.5" customHeight="1" x14ac:dyDescent="0.25">
      <c r="A143" s="180"/>
      <c r="B143" s="179" t="s">
        <v>176</v>
      </c>
      <c r="C143" s="177" t="s">
        <v>82</v>
      </c>
      <c r="D143" s="176">
        <v>100</v>
      </c>
      <c r="E143" s="175"/>
      <c r="F143" s="176">
        <f t="shared" si="38"/>
        <v>0</v>
      </c>
      <c r="G143" s="175"/>
      <c r="H143" s="174">
        <f>G143+H91</f>
        <v>0</v>
      </c>
      <c r="I143" s="153">
        <f t="shared" si="39"/>
        <v>0</v>
      </c>
      <c r="J143" s="173">
        <f>I143+J91</f>
        <v>0</v>
      </c>
      <c r="K143" s="172" t="e">
        <f t="shared" si="40"/>
        <v>#DIV/0!</v>
      </c>
      <c r="FI143" s="129"/>
      <c r="FJ143" s="129"/>
      <c r="FK143" s="129"/>
      <c r="FL143" s="129"/>
    </row>
    <row r="144" spans="1:168" s="130" customFormat="1" ht="19.5" customHeight="1" x14ac:dyDescent="0.25">
      <c r="A144" s="194" t="s">
        <v>134</v>
      </c>
      <c r="B144" s="305" t="s">
        <v>159</v>
      </c>
      <c r="C144" s="305"/>
      <c r="D144" s="305"/>
      <c r="E144" s="305"/>
      <c r="F144" s="305"/>
      <c r="G144" s="305"/>
      <c r="H144" s="305"/>
      <c r="I144" s="305"/>
      <c r="J144" s="305"/>
      <c r="K144" s="305"/>
      <c r="FI144" s="129"/>
      <c r="FJ144" s="129"/>
      <c r="FK144" s="129"/>
      <c r="FL144" s="129"/>
    </row>
    <row r="145" spans="1:168" s="130" customFormat="1" ht="19.5" customHeight="1" x14ac:dyDescent="0.25">
      <c r="A145" s="185"/>
      <c r="B145" s="207" t="s">
        <v>158</v>
      </c>
      <c r="C145" s="174" t="s">
        <v>77</v>
      </c>
      <c r="D145" s="192">
        <v>100</v>
      </c>
      <c r="E145" s="175"/>
      <c r="F145" s="191">
        <f>D145*E145</f>
        <v>0</v>
      </c>
      <c r="G145" s="190"/>
      <c r="H145" s="173">
        <f>G145</f>
        <v>0</v>
      </c>
      <c r="I145" s="189">
        <f>G145*E145</f>
        <v>0</v>
      </c>
      <c r="J145" s="173">
        <f>I145</f>
        <v>0</v>
      </c>
      <c r="K145" s="188" t="e">
        <f>J145/F145%</f>
        <v>#DIV/0!</v>
      </c>
      <c r="FI145" s="129"/>
      <c r="FJ145" s="129"/>
      <c r="FK145" s="129"/>
      <c r="FL145" s="129"/>
    </row>
    <row r="146" spans="1:168" s="130" customFormat="1" ht="19.5" customHeight="1" thickBot="1" x14ac:dyDescent="0.3">
      <c r="A146" s="206"/>
      <c r="B146" s="178" t="s">
        <v>177</v>
      </c>
      <c r="C146" s="174" t="s">
        <v>26</v>
      </c>
      <c r="D146" s="183">
        <v>5</v>
      </c>
      <c r="E146" s="175"/>
      <c r="F146" s="176">
        <f>D146*E146</f>
        <v>0</v>
      </c>
      <c r="G146" s="187"/>
      <c r="H146" s="186">
        <v>0</v>
      </c>
      <c r="I146" s="153">
        <f>G146*E146</f>
        <v>0</v>
      </c>
      <c r="J146" s="174">
        <f>I146</f>
        <v>0</v>
      </c>
      <c r="K146" s="172" t="e">
        <f>J146/F146%</f>
        <v>#DIV/0!</v>
      </c>
      <c r="FI146" s="129"/>
      <c r="FJ146" s="129"/>
      <c r="FK146" s="129"/>
      <c r="FL146" s="129"/>
    </row>
    <row r="147" spans="1:168" s="130" customFormat="1" ht="25.5" customHeight="1" thickBot="1" x14ac:dyDescent="0.3">
      <c r="A147" s="171"/>
      <c r="B147" s="317" t="s">
        <v>161</v>
      </c>
      <c r="C147" s="169"/>
      <c r="D147" s="168">
        <f>SUM(D138:D145)</f>
        <v>1200</v>
      </c>
      <c r="E147" s="169"/>
      <c r="F147" s="168">
        <f>SUM(F138:F146)</f>
        <v>0</v>
      </c>
      <c r="G147" s="169"/>
      <c r="H147" s="169"/>
      <c r="I147" s="168">
        <f>SUM(I138:I146)</f>
        <v>0</v>
      </c>
      <c r="J147" s="168">
        <f>SUM(J138:J146)</f>
        <v>0</v>
      </c>
      <c r="K147" s="167" t="e">
        <f t="shared" ref="K147" si="41">J147/F147%</f>
        <v>#DIV/0!</v>
      </c>
      <c r="FI147" s="129"/>
      <c r="FJ147" s="129"/>
      <c r="FK147" s="129"/>
      <c r="FL147" s="129"/>
    </row>
    <row r="148" spans="1:168" s="130" customFormat="1" ht="18" customHeight="1" x14ac:dyDescent="0.25">
      <c r="A148" s="146"/>
      <c r="B148" s="149"/>
      <c r="C148" s="145"/>
      <c r="D148" s="145"/>
      <c r="E148" s="145"/>
      <c r="F148" s="148"/>
      <c r="G148" s="145"/>
      <c r="H148" s="145"/>
      <c r="I148" s="145"/>
      <c r="J148" s="145"/>
      <c r="K148" s="147"/>
      <c r="FI148" s="129"/>
      <c r="FJ148" s="129"/>
      <c r="FK148" s="129"/>
      <c r="FL148" s="129"/>
    </row>
    <row r="149" spans="1:168" s="150" customFormat="1" ht="19.5" customHeight="1" x14ac:dyDescent="0.25">
      <c r="A149" s="164"/>
      <c r="B149" s="163"/>
      <c r="C149" s="156"/>
      <c r="D149" s="300" t="s">
        <v>8</v>
      </c>
      <c r="E149" s="300"/>
      <c r="F149" s="166">
        <f>F120+F135+F147</f>
        <v>0</v>
      </c>
      <c r="G149" s="154"/>
      <c r="H149" s="154"/>
      <c r="I149" s="153">
        <f>I120+I135+I147</f>
        <v>0</v>
      </c>
      <c r="J149" s="166">
        <f>J120+J135+J147</f>
        <v>0</v>
      </c>
      <c r="K149" s="165" t="e">
        <f>J149/F149%</f>
        <v>#DIV/0!</v>
      </c>
    </row>
    <row r="150" spans="1:168" s="150" customFormat="1" ht="18.75" customHeight="1" x14ac:dyDescent="0.25">
      <c r="A150" s="164"/>
      <c r="B150" s="163"/>
      <c r="C150" s="156"/>
      <c r="D150" s="156"/>
      <c r="E150" s="154"/>
      <c r="F150" s="162"/>
      <c r="G150" s="154"/>
      <c r="H150" s="154"/>
      <c r="I150" s="161"/>
      <c r="J150" s="154"/>
      <c r="K150" s="160"/>
    </row>
    <row r="151" spans="1:168" s="150" customFormat="1" ht="30" customHeight="1" x14ac:dyDescent="0.25">
      <c r="A151" s="159" t="s">
        <v>85</v>
      </c>
      <c r="B151" s="158" t="s">
        <v>17</v>
      </c>
      <c r="C151" s="157" t="s">
        <v>1</v>
      </c>
      <c r="D151" s="156"/>
      <c r="E151" s="155"/>
      <c r="F151" s="152">
        <f>F149*E151%</f>
        <v>0</v>
      </c>
      <c r="G151" s="154"/>
      <c r="H151" s="154"/>
      <c r="I151" s="153">
        <f>I149*E151%</f>
        <v>0</v>
      </c>
      <c r="J151" s="152">
        <f>I151+J99</f>
        <v>0</v>
      </c>
      <c r="K151" s="151" t="e">
        <f>J151/F151%</f>
        <v>#DIV/0!</v>
      </c>
    </row>
    <row r="152" spans="1:168" s="130" customFormat="1" ht="18" customHeight="1" x14ac:dyDescent="0.25">
      <c r="A152" s="146"/>
      <c r="B152" s="149"/>
      <c r="C152" s="145"/>
      <c r="D152" s="145"/>
      <c r="E152" s="145"/>
      <c r="F152" s="148"/>
      <c r="G152" s="145"/>
      <c r="H152" s="145"/>
      <c r="I152" s="145"/>
      <c r="J152" s="145"/>
      <c r="K152" s="147"/>
      <c r="FI152" s="129"/>
      <c r="FJ152" s="129"/>
      <c r="FK152" s="129"/>
      <c r="FL152" s="129"/>
    </row>
    <row r="153" spans="1:168" s="130" customFormat="1" ht="19.5" customHeight="1" thickBot="1" x14ac:dyDescent="0.3">
      <c r="A153" s="146"/>
      <c r="B153" s="145"/>
      <c r="C153" s="143"/>
      <c r="D153" s="143"/>
      <c r="E153" s="143"/>
      <c r="F153" s="143"/>
      <c r="G153" s="143"/>
      <c r="H153" s="143"/>
      <c r="I153" s="144"/>
      <c r="J153" s="143"/>
      <c r="K153" s="142"/>
      <c r="FI153" s="129"/>
      <c r="FJ153" s="129"/>
      <c r="FK153" s="129"/>
      <c r="FL153" s="129"/>
    </row>
    <row r="154" spans="1:168" s="130" customFormat="1" ht="19.5" customHeight="1" thickBot="1" x14ac:dyDescent="0.3">
      <c r="A154" s="140"/>
      <c r="B154" s="139"/>
      <c r="C154" s="137"/>
      <c r="D154" s="301" t="s">
        <v>11</v>
      </c>
      <c r="E154" s="301"/>
      <c r="F154" s="138">
        <f>F149+F151</f>
        <v>0</v>
      </c>
      <c r="G154" s="137"/>
      <c r="H154" s="137" t="s">
        <v>4</v>
      </c>
      <c r="I154" s="136">
        <f>I149+I151</f>
        <v>0</v>
      </c>
      <c r="J154" s="135">
        <f>I154+J102</f>
        <v>0</v>
      </c>
      <c r="K154" s="134" t="e">
        <f>J154/F154%</f>
        <v>#DIV/0!</v>
      </c>
      <c r="FI154" s="129"/>
      <c r="FJ154" s="129"/>
      <c r="FK154" s="129"/>
      <c r="FL154" s="129"/>
    </row>
  </sheetData>
  <mergeCells count="33">
    <mergeCell ref="B18:K18"/>
    <mergeCell ref="A2:C2"/>
    <mergeCell ref="A3:D3"/>
    <mergeCell ref="A5:B5"/>
    <mergeCell ref="D5:E5"/>
    <mergeCell ref="G6:H6"/>
    <mergeCell ref="I6:J6"/>
    <mergeCell ref="A55:D55"/>
    <mergeCell ref="A57:B57"/>
    <mergeCell ref="B137:K137"/>
    <mergeCell ref="B70:K70"/>
    <mergeCell ref="B85:K85"/>
    <mergeCell ref="D97:E97"/>
    <mergeCell ref="D102:E102"/>
    <mergeCell ref="A106:C106"/>
    <mergeCell ref="A107:D107"/>
    <mergeCell ref="G110:H110"/>
    <mergeCell ref="I110:J110"/>
    <mergeCell ref="B122:K122"/>
    <mergeCell ref="A109:B109"/>
    <mergeCell ref="B92:K92"/>
    <mergeCell ref="B33:K33"/>
    <mergeCell ref="D50:E50"/>
    <mergeCell ref="D45:E45"/>
    <mergeCell ref="B40:K40"/>
    <mergeCell ref="A54:C54"/>
    <mergeCell ref="D149:E149"/>
    <mergeCell ref="D154:E154"/>
    <mergeCell ref="D57:E57"/>
    <mergeCell ref="G58:H58"/>
    <mergeCell ref="I58:J58"/>
    <mergeCell ref="D109:E109"/>
    <mergeCell ref="B144:K144"/>
  </mergeCells>
  <printOptions horizontalCentered="1"/>
  <pageMargins left="0.5803571428571429" right="0.55118110236220474" top="0.78740157480314965" bottom="0.39370078740157483" header="0.51181102362204722" footer="0.51181102362204722"/>
  <pageSetup paperSize="9" scale="52" firstPageNumber="0" orientation="portrait" horizontalDpi="300" verticalDpi="300" r:id="rId1"/>
  <headerFooter>
    <oddHeader>&amp;LViðgerðir og yfirlagnir gatna í Garðabæ&amp;RUppgjörsform reikninga</oddHeader>
  </headerFooter>
  <rowBreaks count="2" manualBreakCount="2">
    <brk id="53" max="16383" man="1"/>
    <brk id="1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A0640-C61D-4CE4-80B4-510D5759EB47}">
  <dimension ref="A2:AGT36"/>
  <sheetViews>
    <sheetView showGridLines="0" zoomScale="85" zoomScaleNormal="85" zoomScaleSheetLayoutView="85" zoomScalePageLayoutView="85" workbookViewId="0">
      <selection activeCell="A2" sqref="A2:N33"/>
    </sheetView>
  </sheetViews>
  <sheetFormatPr defaultRowHeight="12.75" x14ac:dyDescent="0.2"/>
  <cols>
    <col min="1" max="1" width="7.85546875" style="60" customWidth="1"/>
    <col min="2" max="2" width="52.5703125" style="60" customWidth="1"/>
    <col min="3" max="3" width="22" style="60" customWidth="1"/>
    <col min="4" max="5" width="10" style="61" customWidth="1"/>
    <col min="6" max="6" width="11" style="61" bestFit="1" customWidth="1"/>
    <col min="7" max="7" width="10.7109375" style="61" bestFit="1" customWidth="1"/>
    <col min="8" max="8" width="12" style="61" customWidth="1"/>
    <col min="9" max="9" width="13.42578125" style="61" customWidth="1"/>
    <col min="10" max="10" width="11.85546875" style="61" customWidth="1"/>
    <col min="11" max="11" width="12.85546875" style="61" customWidth="1"/>
    <col min="12" max="12" width="12.42578125" style="61" customWidth="1"/>
    <col min="13" max="13" width="12.28515625" style="61" bestFit="1" customWidth="1"/>
    <col min="14" max="14" width="14" style="61" customWidth="1"/>
    <col min="15" max="15" width="12.28515625" style="61" bestFit="1" customWidth="1"/>
    <col min="16" max="16" width="19.5703125" style="61" customWidth="1"/>
    <col min="17" max="17" width="10" style="63" bestFit="1" customWidth="1"/>
    <col min="18" max="18" width="12.140625" style="64" customWidth="1"/>
    <col min="19" max="19" width="12.28515625" style="61" customWidth="1"/>
    <col min="20" max="20" width="12.28515625" style="60" bestFit="1" customWidth="1"/>
    <col min="21" max="878" width="9.140625" style="60" customWidth="1"/>
    <col min="879" max="16384" width="9.140625" style="82"/>
  </cols>
  <sheetData>
    <row r="2" spans="1:19" s="86" customFormat="1" ht="30" customHeight="1" x14ac:dyDescent="0.3">
      <c r="A2" s="83" t="s">
        <v>122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  <c r="R2" s="84"/>
      <c r="S2" s="84"/>
    </row>
    <row r="3" spans="1:19" s="86" customFormat="1" ht="8.25" customHeight="1" x14ac:dyDescent="0.3">
      <c r="A3" s="83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5"/>
      <c r="R3" s="84"/>
      <c r="S3" s="84"/>
    </row>
    <row r="4" spans="1:19" s="60" customFormat="1" ht="12.75" customHeight="1" x14ac:dyDescent="0.25">
      <c r="A4" s="87" t="s">
        <v>14</v>
      </c>
      <c r="C4" s="87"/>
      <c r="D4" s="87"/>
      <c r="E4" s="87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3"/>
      <c r="R4" s="64"/>
      <c r="S4" s="61"/>
    </row>
    <row r="5" spans="1:19" s="60" customFormat="1" ht="15" customHeight="1" x14ac:dyDescent="0.2">
      <c r="D5" s="61"/>
      <c r="E5" s="61"/>
      <c r="F5" s="61"/>
      <c r="G5" s="61"/>
      <c r="H5" s="61"/>
      <c r="I5" s="61"/>
      <c r="J5" s="61"/>
      <c r="K5" s="61"/>
      <c r="L5" s="61"/>
      <c r="M5" s="63"/>
      <c r="N5" s="61"/>
      <c r="O5" s="61"/>
      <c r="P5" s="61"/>
      <c r="Q5" s="63"/>
      <c r="R5" s="64"/>
      <c r="S5" s="61"/>
    </row>
    <row r="6" spans="1:19" s="60" customFormat="1" ht="6.75" customHeight="1" x14ac:dyDescent="0.2">
      <c r="D6" s="61"/>
      <c r="E6" s="61"/>
      <c r="F6" s="61"/>
      <c r="G6" s="61"/>
      <c r="H6" s="61"/>
      <c r="I6" s="61"/>
      <c r="J6" s="61"/>
      <c r="K6" s="61"/>
      <c r="L6" s="61"/>
      <c r="M6" s="63"/>
      <c r="N6" s="61"/>
      <c r="O6" s="61"/>
      <c r="P6" s="61"/>
      <c r="Q6" s="63"/>
      <c r="R6" s="64"/>
      <c r="S6" s="61"/>
    </row>
    <row r="7" spans="1:19" s="60" customFormat="1" ht="51" x14ac:dyDescent="0.2">
      <c r="A7" s="90" t="s">
        <v>132</v>
      </c>
      <c r="B7" s="90" t="s">
        <v>107</v>
      </c>
      <c r="C7" s="90" t="s">
        <v>108</v>
      </c>
      <c r="D7" s="91" t="s">
        <v>109</v>
      </c>
      <c r="E7" s="91" t="s">
        <v>113</v>
      </c>
      <c r="F7" s="91" t="s">
        <v>114</v>
      </c>
      <c r="G7" s="91" t="s">
        <v>115</v>
      </c>
      <c r="H7" s="91" t="s">
        <v>128</v>
      </c>
      <c r="I7" s="91" t="s">
        <v>129</v>
      </c>
      <c r="J7" s="91" t="s">
        <v>131</v>
      </c>
      <c r="K7" s="104" t="s">
        <v>34</v>
      </c>
      <c r="L7" s="114" t="s">
        <v>35</v>
      </c>
      <c r="M7" s="120"/>
    </row>
    <row r="8" spans="1:19" s="60" customFormat="1" ht="23.25" customHeight="1" x14ac:dyDescent="0.2">
      <c r="A8" s="93"/>
      <c r="B8" s="93" t="s">
        <v>25</v>
      </c>
      <c r="C8" s="93"/>
      <c r="D8" s="93" t="s">
        <v>116</v>
      </c>
      <c r="E8" s="91" t="s">
        <v>117</v>
      </c>
      <c r="F8" s="93" t="s">
        <v>116</v>
      </c>
      <c r="G8" s="93" t="s">
        <v>116</v>
      </c>
      <c r="H8" s="93" t="s">
        <v>116</v>
      </c>
      <c r="I8" s="93" t="s">
        <v>130</v>
      </c>
      <c r="J8" s="93" t="s">
        <v>117</v>
      </c>
      <c r="K8" s="92" t="s">
        <v>18</v>
      </c>
      <c r="L8" s="115" t="s">
        <v>18</v>
      </c>
      <c r="M8" s="121"/>
    </row>
    <row r="9" spans="1:19" s="60" customFormat="1" ht="15" x14ac:dyDescent="0.2">
      <c r="A9" s="69"/>
      <c r="B9" s="69" t="s">
        <v>123</v>
      </c>
      <c r="C9" s="68"/>
      <c r="D9" s="70"/>
      <c r="E9" s="70"/>
      <c r="F9" s="70"/>
      <c r="G9" s="70"/>
      <c r="H9" s="70"/>
      <c r="I9" s="70"/>
      <c r="J9" s="70"/>
      <c r="K9" s="71"/>
      <c r="L9" s="116"/>
      <c r="M9" s="122"/>
    </row>
    <row r="10" spans="1:19" s="60" customFormat="1" ht="15" x14ac:dyDescent="0.2">
      <c r="A10" s="72"/>
      <c r="B10" s="72" t="s">
        <v>27</v>
      </c>
      <c r="C10" s="68"/>
      <c r="D10" s="66"/>
      <c r="E10" s="66"/>
      <c r="F10" s="66"/>
      <c r="G10" s="66"/>
      <c r="H10" s="66"/>
      <c r="I10" s="66"/>
      <c r="J10" s="66"/>
      <c r="K10" s="67"/>
      <c r="L10" s="117"/>
      <c r="M10" s="121"/>
    </row>
    <row r="11" spans="1:19" s="60" customFormat="1" ht="15" x14ac:dyDescent="0.2">
      <c r="A11" s="65"/>
      <c r="B11" s="65" t="s">
        <v>24</v>
      </c>
      <c r="C11" s="68"/>
      <c r="D11" s="66"/>
      <c r="E11" s="66"/>
      <c r="F11" s="66"/>
      <c r="G11" s="66"/>
      <c r="H11" s="66"/>
      <c r="I11" s="66"/>
      <c r="J11" s="66"/>
      <c r="K11" s="67"/>
      <c r="L11" s="117"/>
      <c r="M11" s="121"/>
    </row>
    <row r="12" spans="1:19" s="60" customFormat="1" ht="15" x14ac:dyDescent="0.2">
      <c r="A12" s="65"/>
      <c r="B12" s="65"/>
      <c r="C12" s="68"/>
      <c r="D12" s="66"/>
      <c r="E12" s="66"/>
      <c r="F12" s="66"/>
      <c r="G12" s="66"/>
      <c r="H12" s="66"/>
      <c r="I12" s="66"/>
      <c r="J12" s="66"/>
      <c r="K12" s="67"/>
      <c r="L12" s="117"/>
      <c r="M12" s="121"/>
    </row>
    <row r="13" spans="1:19" s="98" customFormat="1" ht="17.25" customHeight="1" x14ac:dyDescent="0.2">
      <c r="A13" s="96"/>
      <c r="B13" s="96"/>
      <c r="C13" s="96"/>
      <c r="D13" s="97"/>
      <c r="E13" s="97"/>
      <c r="F13" s="97"/>
      <c r="G13" s="97"/>
      <c r="H13" s="97"/>
      <c r="I13" s="97"/>
      <c r="J13" s="97"/>
      <c r="K13" s="97"/>
      <c r="L13" s="118"/>
      <c r="M13" s="123"/>
    </row>
    <row r="14" spans="1:19" s="60" customFormat="1" ht="17.25" customHeight="1" x14ac:dyDescent="0.2">
      <c r="A14" s="105"/>
      <c r="B14" s="94" t="s">
        <v>118</v>
      </c>
      <c r="C14" s="106" t="s">
        <v>8</v>
      </c>
      <c r="D14" s="113">
        <f>SUM(D9:D13)</f>
        <v>0</v>
      </c>
      <c r="E14" s="113">
        <f t="shared" ref="E14:J14" si="0">SUM(E9:E13)</f>
        <v>0</v>
      </c>
      <c r="F14" s="113">
        <f t="shared" si="0"/>
        <v>0</v>
      </c>
      <c r="G14" s="113">
        <f t="shared" si="0"/>
        <v>0</v>
      </c>
      <c r="H14" s="113">
        <f t="shared" si="0"/>
        <v>0</v>
      </c>
      <c r="I14" s="113">
        <f t="shared" si="0"/>
        <v>0</v>
      </c>
      <c r="J14" s="113">
        <f t="shared" si="0"/>
        <v>0</v>
      </c>
      <c r="K14" s="95">
        <f>SUM(K9:K13)</f>
        <v>0</v>
      </c>
      <c r="L14" s="119">
        <f>SUM(L9:L13)</f>
        <v>0</v>
      </c>
      <c r="M14" s="124"/>
    </row>
    <row r="15" spans="1:19" s="60" customFormat="1" ht="16.5" customHeight="1" x14ac:dyDescent="0.2">
      <c r="A15" s="75"/>
      <c r="B15" s="75"/>
      <c r="C15" s="75"/>
      <c r="D15" s="62"/>
      <c r="E15" s="62"/>
      <c r="F15" s="62"/>
      <c r="G15" s="62"/>
      <c r="H15" s="62"/>
      <c r="I15" s="62"/>
      <c r="J15" s="62"/>
      <c r="K15" s="62"/>
      <c r="L15" s="62"/>
      <c r="M15" s="101"/>
      <c r="N15" s="62"/>
      <c r="O15" s="62"/>
      <c r="P15" s="62"/>
      <c r="Q15" s="88"/>
      <c r="R15" s="89"/>
      <c r="S15" s="62"/>
    </row>
    <row r="16" spans="1:19" s="60" customFormat="1" ht="51" x14ac:dyDescent="0.2">
      <c r="A16" s="90" t="s">
        <v>132</v>
      </c>
      <c r="B16" s="90" t="s">
        <v>119</v>
      </c>
      <c r="C16" s="90" t="s">
        <v>108</v>
      </c>
      <c r="D16" s="91" t="s">
        <v>109</v>
      </c>
      <c r="E16" s="91" t="s">
        <v>113</v>
      </c>
      <c r="F16" s="91" t="s">
        <v>127</v>
      </c>
      <c r="G16" s="91" t="s">
        <v>131</v>
      </c>
      <c r="H16" s="104" t="s">
        <v>34</v>
      </c>
      <c r="I16" s="114" t="s">
        <v>35</v>
      </c>
      <c r="J16" s="120"/>
      <c r="K16" s="99"/>
      <c r="L16" s="100"/>
      <c r="M16" s="99"/>
      <c r="N16" s="99"/>
      <c r="O16" s="99"/>
      <c r="P16" s="100"/>
    </row>
    <row r="17" spans="1:20" s="60" customFormat="1" ht="21.75" customHeight="1" x14ac:dyDescent="0.2">
      <c r="A17" s="93"/>
      <c r="B17" s="93" t="s">
        <v>25</v>
      </c>
      <c r="C17" s="93"/>
      <c r="D17" s="93" t="s">
        <v>116</v>
      </c>
      <c r="E17" s="91" t="s">
        <v>117</v>
      </c>
      <c r="F17" s="93" t="s">
        <v>116</v>
      </c>
      <c r="G17" s="93" t="s">
        <v>117</v>
      </c>
      <c r="H17" s="92" t="s">
        <v>18</v>
      </c>
      <c r="I17" s="115" t="s">
        <v>18</v>
      </c>
      <c r="J17" s="121"/>
      <c r="K17" s="101"/>
      <c r="L17" s="100"/>
      <c r="M17" s="101"/>
      <c r="N17" s="101"/>
      <c r="O17" s="101"/>
      <c r="P17" s="100"/>
    </row>
    <row r="18" spans="1:20" s="60" customFormat="1" ht="14.25" customHeight="1" x14ac:dyDescent="0.2">
      <c r="A18" s="65"/>
      <c r="B18" s="65" t="s">
        <v>125</v>
      </c>
      <c r="C18" s="65"/>
      <c r="D18" s="66"/>
      <c r="E18" s="66"/>
      <c r="F18" s="66"/>
      <c r="G18" s="66"/>
      <c r="H18" s="67"/>
      <c r="I18" s="125"/>
      <c r="J18" s="121"/>
      <c r="K18" s="101"/>
      <c r="L18" s="100"/>
      <c r="M18" s="101"/>
      <c r="N18" s="101"/>
      <c r="O18" s="101"/>
      <c r="P18" s="100"/>
    </row>
    <row r="19" spans="1:20" s="60" customFormat="1" ht="14.25" customHeight="1" x14ac:dyDescent="0.2">
      <c r="A19" s="65"/>
      <c r="B19" s="65" t="s">
        <v>126</v>
      </c>
      <c r="C19" s="65"/>
      <c r="D19" s="66"/>
      <c r="E19" s="66"/>
      <c r="F19" s="66"/>
      <c r="G19" s="66"/>
      <c r="H19" s="67"/>
      <c r="I19" s="125"/>
      <c r="J19" s="121"/>
      <c r="K19" s="101"/>
      <c r="L19" s="100"/>
      <c r="M19" s="101"/>
      <c r="N19" s="101"/>
      <c r="O19" s="101"/>
      <c r="P19" s="100"/>
    </row>
    <row r="20" spans="1:20" s="60" customFormat="1" ht="14.25" customHeight="1" x14ac:dyDescent="0.2">
      <c r="A20" s="65"/>
      <c r="B20" s="65" t="s">
        <v>24</v>
      </c>
      <c r="C20" s="65"/>
      <c r="D20" s="66"/>
      <c r="E20" s="66"/>
      <c r="F20" s="66"/>
      <c r="G20" s="66"/>
      <c r="H20" s="67"/>
      <c r="I20" s="125"/>
      <c r="J20" s="121"/>
      <c r="K20" s="101"/>
      <c r="L20" s="100"/>
      <c r="M20" s="101"/>
      <c r="N20" s="101"/>
      <c r="O20" s="101"/>
      <c r="P20" s="100"/>
      <c r="Q20" s="75"/>
      <c r="R20" s="75"/>
      <c r="S20" s="75"/>
      <c r="T20" s="75"/>
    </row>
    <row r="21" spans="1:20" s="98" customFormat="1" ht="14.25" customHeight="1" x14ac:dyDescent="0.2">
      <c r="A21" s="96"/>
      <c r="B21" s="96"/>
      <c r="C21" s="96"/>
      <c r="D21" s="97"/>
      <c r="E21" s="97"/>
      <c r="F21" s="97"/>
      <c r="G21" s="97"/>
      <c r="H21" s="97"/>
      <c r="I21" s="126"/>
      <c r="J21" s="123"/>
      <c r="K21" s="102"/>
      <c r="L21" s="103"/>
      <c r="M21" s="102"/>
      <c r="N21" s="102"/>
      <c r="O21" s="102"/>
      <c r="P21" s="103"/>
      <c r="Q21" s="109"/>
      <c r="R21" s="109"/>
      <c r="S21" s="109"/>
      <c r="T21" s="109"/>
    </row>
    <row r="22" spans="1:20" s="60" customFormat="1" ht="17.25" customHeight="1" x14ac:dyDescent="0.2">
      <c r="A22" s="105"/>
      <c r="B22" s="94" t="s">
        <v>124</v>
      </c>
      <c r="C22" s="106" t="s">
        <v>8</v>
      </c>
      <c r="D22" s="113">
        <f t="shared" ref="D22:I22" si="1">SUM(D18:D21)</f>
        <v>0</v>
      </c>
      <c r="E22" s="113">
        <f t="shared" si="1"/>
        <v>0</v>
      </c>
      <c r="F22" s="113">
        <f t="shared" si="1"/>
        <v>0</v>
      </c>
      <c r="G22" s="113">
        <f t="shared" si="1"/>
        <v>0</v>
      </c>
      <c r="H22" s="95">
        <f t="shared" si="1"/>
        <v>0</v>
      </c>
      <c r="I22" s="119">
        <f t="shared" si="1"/>
        <v>0</v>
      </c>
      <c r="J22" s="124"/>
      <c r="K22" s="101"/>
      <c r="L22" s="77"/>
      <c r="M22" s="77"/>
      <c r="N22" s="77"/>
      <c r="O22" s="77"/>
      <c r="P22" s="77"/>
      <c r="Q22" s="75"/>
      <c r="R22" s="75"/>
      <c r="S22" s="75"/>
      <c r="T22" s="75"/>
    </row>
    <row r="23" spans="1:20" s="60" customFormat="1" ht="17.25" customHeight="1" thickBot="1" x14ac:dyDescent="0.25">
      <c r="A23" s="73"/>
      <c r="B23" s="73"/>
      <c r="C23" s="73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62"/>
      <c r="P23" s="62"/>
      <c r="Q23" s="62"/>
      <c r="R23" s="110"/>
      <c r="S23" s="111"/>
      <c r="T23" s="75"/>
    </row>
    <row r="24" spans="1:20" s="60" customFormat="1" ht="7.5" customHeight="1" x14ac:dyDescent="0.2">
      <c r="B24" s="75"/>
      <c r="C24" s="75"/>
      <c r="D24" s="62"/>
      <c r="E24" s="62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7"/>
      <c r="R24" s="78"/>
      <c r="S24" s="76"/>
      <c r="T24" s="75"/>
    </row>
    <row r="25" spans="1:20" s="60" customFormat="1" ht="14.25" hidden="1" customHeight="1" x14ac:dyDescent="0.2">
      <c r="B25" s="75"/>
      <c r="C25" s="73"/>
      <c r="D25" s="74">
        <v>3168</v>
      </c>
      <c r="E25" s="74">
        <v>3168</v>
      </c>
      <c r="F25" s="79">
        <v>1056</v>
      </c>
      <c r="G25" s="79">
        <v>3485</v>
      </c>
      <c r="H25" s="79">
        <v>3485</v>
      </c>
      <c r="I25" s="79">
        <v>7920</v>
      </c>
      <c r="J25" s="79">
        <v>950</v>
      </c>
      <c r="K25" s="79">
        <v>3179</v>
      </c>
      <c r="L25" s="79">
        <v>2049</v>
      </c>
      <c r="M25" s="79"/>
      <c r="N25" s="79"/>
      <c r="O25" s="76">
        <v>21120</v>
      </c>
      <c r="P25" s="76"/>
      <c r="Q25" s="77"/>
      <c r="R25" s="78"/>
      <c r="S25" s="76"/>
      <c r="T25" s="75"/>
    </row>
    <row r="26" spans="1:20" s="60" customFormat="1" ht="51" x14ac:dyDescent="0.2">
      <c r="A26" s="90" t="s">
        <v>132</v>
      </c>
      <c r="B26" s="90" t="s">
        <v>120</v>
      </c>
      <c r="C26" s="90" t="s">
        <v>108</v>
      </c>
      <c r="D26" s="91" t="s">
        <v>110</v>
      </c>
      <c r="E26" s="91" t="s">
        <v>111</v>
      </c>
      <c r="F26" s="91" t="s">
        <v>112</v>
      </c>
      <c r="G26" s="91" t="s">
        <v>133</v>
      </c>
      <c r="H26" s="91" t="s">
        <v>113</v>
      </c>
      <c r="I26" s="91" t="s">
        <v>135</v>
      </c>
      <c r="J26" s="91" t="s">
        <v>136</v>
      </c>
      <c r="K26" s="91" t="s">
        <v>137</v>
      </c>
      <c r="L26" s="91" t="s">
        <v>131</v>
      </c>
      <c r="M26" s="104" t="s">
        <v>34</v>
      </c>
      <c r="N26" s="104" t="s">
        <v>35</v>
      </c>
      <c r="Q26" s="99"/>
      <c r="R26" s="75"/>
      <c r="S26" s="75"/>
      <c r="T26" s="75"/>
    </row>
    <row r="27" spans="1:20" s="60" customFormat="1" ht="17.25" customHeight="1" x14ac:dyDescent="0.2">
      <c r="A27" s="93"/>
      <c r="B27" s="93" t="s">
        <v>25</v>
      </c>
      <c r="C27" s="93"/>
      <c r="D27" s="93" t="s">
        <v>116</v>
      </c>
      <c r="E27" s="93" t="s">
        <v>31</v>
      </c>
      <c r="F27" s="93" t="s">
        <v>116</v>
      </c>
      <c r="G27" s="93" t="s">
        <v>116</v>
      </c>
      <c r="H27" s="91" t="s">
        <v>117</v>
      </c>
      <c r="I27" s="93" t="s">
        <v>116</v>
      </c>
      <c r="J27" s="93" t="s">
        <v>116</v>
      </c>
      <c r="K27" s="93" t="s">
        <v>26</v>
      </c>
      <c r="L27" s="93" t="s">
        <v>117</v>
      </c>
      <c r="M27" s="92" t="s">
        <v>18</v>
      </c>
      <c r="N27" s="92" t="s">
        <v>18</v>
      </c>
      <c r="Q27" s="101"/>
      <c r="R27" s="75"/>
      <c r="S27" s="75"/>
      <c r="T27" s="75"/>
    </row>
    <row r="28" spans="1:20" s="60" customFormat="1" ht="15.75" customHeight="1" x14ac:dyDescent="0.2">
      <c r="A28" s="65"/>
      <c r="B28" s="69" t="s">
        <v>144</v>
      </c>
      <c r="C28" s="80"/>
      <c r="D28" s="80"/>
      <c r="E28" s="80"/>
      <c r="F28" s="80"/>
      <c r="G28" s="80"/>
      <c r="H28" s="80"/>
      <c r="I28" s="80"/>
      <c r="J28" s="70"/>
      <c r="K28" s="70"/>
      <c r="L28" s="80"/>
      <c r="M28" s="80"/>
      <c r="N28" s="80"/>
      <c r="Q28" s="127"/>
      <c r="R28" s="108"/>
      <c r="S28" s="108"/>
      <c r="T28" s="75"/>
    </row>
    <row r="29" spans="1:20" s="60" customFormat="1" ht="15.75" customHeight="1" x14ac:dyDescent="0.2">
      <c r="A29" s="65"/>
      <c r="B29" s="69" t="s">
        <v>145</v>
      </c>
      <c r="C29" s="80"/>
      <c r="D29" s="80"/>
      <c r="E29" s="80"/>
      <c r="F29" s="80"/>
      <c r="G29" s="80"/>
      <c r="H29" s="80"/>
      <c r="I29" s="80"/>
      <c r="J29" s="66"/>
      <c r="K29" s="66"/>
      <c r="L29" s="80"/>
      <c r="M29" s="80"/>
      <c r="N29" s="80"/>
      <c r="Q29" s="127"/>
      <c r="R29" s="108"/>
      <c r="S29" s="108"/>
      <c r="T29" s="75"/>
    </row>
    <row r="30" spans="1:20" s="60" customFormat="1" ht="15.75" customHeight="1" x14ac:dyDescent="0.2">
      <c r="A30" s="96"/>
      <c r="B30" s="65" t="s">
        <v>24</v>
      </c>
      <c r="C30" s="80"/>
      <c r="D30" s="80"/>
      <c r="E30" s="80"/>
      <c r="F30" s="80"/>
      <c r="G30" s="80"/>
      <c r="H30" s="80"/>
      <c r="I30" s="80"/>
      <c r="J30" s="66"/>
      <c r="K30" s="66"/>
      <c r="L30" s="80"/>
      <c r="M30" s="80"/>
      <c r="N30" s="80"/>
      <c r="Q30" s="127"/>
      <c r="R30" s="108"/>
      <c r="S30" s="108"/>
      <c r="T30" s="75"/>
    </row>
    <row r="31" spans="1:20" s="60" customFormat="1" ht="15.75" customHeight="1" x14ac:dyDescent="0.2">
      <c r="B31" s="80"/>
      <c r="C31" s="80"/>
      <c r="D31" s="80"/>
      <c r="E31" s="80"/>
      <c r="F31" s="80"/>
      <c r="G31" s="80"/>
      <c r="H31" s="80"/>
      <c r="I31" s="80"/>
      <c r="J31" s="66"/>
      <c r="K31" s="66"/>
      <c r="L31" s="80"/>
      <c r="M31" s="80"/>
      <c r="N31" s="80"/>
      <c r="Q31" s="127"/>
      <c r="R31" s="108"/>
      <c r="S31" s="108"/>
      <c r="T31" s="75"/>
    </row>
    <row r="32" spans="1:20" s="60" customFormat="1" ht="17.25" customHeight="1" x14ac:dyDescent="0.2">
      <c r="A32" s="105"/>
      <c r="B32" s="94" t="s">
        <v>118</v>
      </c>
      <c r="C32" s="106" t="s">
        <v>8</v>
      </c>
      <c r="D32" s="113">
        <f>SUM(D28:D31)</f>
        <v>0</v>
      </c>
      <c r="E32" s="113">
        <f t="shared" ref="E32:H32" si="2">SUM(E28:E31)</f>
        <v>0</v>
      </c>
      <c r="F32" s="113">
        <f t="shared" si="2"/>
        <v>0</v>
      </c>
      <c r="G32" s="113">
        <f t="shared" si="2"/>
        <v>0</v>
      </c>
      <c r="H32" s="113">
        <f t="shared" si="2"/>
        <v>0</v>
      </c>
      <c r="I32" s="113">
        <f>SUM(I28:I31)</f>
        <v>0</v>
      </c>
      <c r="J32" s="271">
        <f t="shared" ref="J32" si="3">SUM(J28:J31)</f>
        <v>0</v>
      </c>
      <c r="K32" s="271">
        <f t="shared" ref="K32" si="4">SUM(K28:K31)</f>
        <v>0</v>
      </c>
      <c r="L32" s="113">
        <f>SUM(L28:L31)</f>
        <v>0</v>
      </c>
      <c r="M32" s="95">
        <f>SUM(M28:M31)</f>
        <v>0</v>
      </c>
      <c r="N32" s="107">
        <f>SUM(R28:R31)</f>
        <v>0</v>
      </c>
      <c r="Q32" s="112"/>
      <c r="R32" s="75"/>
      <c r="S32" s="75"/>
      <c r="T32" s="75"/>
    </row>
    <row r="33" spans="2:20" s="60" customFormat="1" ht="33.75" customHeight="1" x14ac:dyDescent="0.2">
      <c r="B33" s="75"/>
      <c r="C33" s="75"/>
      <c r="D33" s="62"/>
      <c r="E33" s="62"/>
      <c r="F33" s="76"/>
      <c r="G33" s="76"/>
      <c r="H33" s="76"/>
      <c r="I33" s="76"/>
      <c r="J33" s="272"/>
      <c r="K33" s="272"/>
      <c r="L33" s="76"/>
      <c r="M33" s="76"/>
      <c r="N33" s="76"/>
      <c r="Q33" s="77"/>
      <c r="R33" s="78"/>
      <c r="S33" s="76"/>
      <c r="T33" s="75"/>
    </row>
    <row r="34" spans="2:20" s="60" customFormat="1" ht="30" customHeight="1" x14ac:dyDescent="0.2">
      <c r="B34" s="75"/>
      <c r="C34" s="75"/>
      <c r="D34" s="62"/>
      <c r="E34" s="62"/>
      <c r="F34" s="76"/>
      <c r="G34" s="76"/>
      <c r="H34" s="76"/>
      <c r="I34" s="309"/>
      <c r="J34" s="309"/>
      <c r="K34" s="81"/>
      <c r="L34" s="81"/>
      <c r="M34" s="81"/>
      <c r="N34" s="81"/>
      <c r="O34" s="81"/>
      <c r="P34" s="81"/>
      <c r="Q34" s="112"/>
      <c r="R34" s="78"/>
      <c r="S34" s="76"/>
      <c r="T34" s="75"/>
    </row>
    <row r="35" spans="2:20" s="60" customFormat="1" ht="10.5" customHeight="1" x14ac:dyDescent="0.2"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3"/>
      <c r="R35" s="64"/>
      <c r="S35" s="61"/>
    </row>
    <row r="36" spans="2:20" s="60" customFormat="1" x14ac:dyDescent="0.2"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3"/>
      <c r="R36" s="64"/>
      <c r="S36" s="61"/>
    </row>
  </sheetData>
  <mergeCells count="1">
    <mergeCell ref="I34:J34"/>
  </mergeCells>
  <pageMargins left="0.39374999999999999" right="0.6045454545454545" top="0.7848484848484848" bottom="0.55138888888888904" header="0.51180555555555496" footer="0.51180555555555496"/>
  <pageSetup paperSize="9" scale="65" firstPageNumber="0" orientation="landscape" horizontalDpi="300" verticalDpi="300" r:id="rId1"/>
  <headerFooter>
    <oddHeader xml:space="preserve">&amp;LViðgerðir og yfirlagnir gatna í Garðabæ &amp;RSundurliðun gatna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62"/>
  <sheetViews>
    <sheetView showGridLines="0" view="pageBreakPreview" zoomScale="85" zoomScaleNormal="70" zoomScaleSheetLayoutView="85" zoomScalePageLayoutView="70" workbookViewId="0">
      <selection activeCell="L12" sqref="L12"/>
    </sheetView>
  </sheetViews>
  <sheetFormatPr defaultColWidth="9.140625" defaultRowHeight="15" x14ac:dyDescent="0.25"/>
  <cols>
    <col min="1" max="1" width="5.140625" style="8" customWidth="1"/>
    <col min="2" max="2" width="2.7109375" style="8" customWidth="1"/>
    <col min="3" max="3" width="26.28515625" style="8" customWidth="1"/>
    <col min="4" max="4" width="2.42578125" style="8" customWidth="1"/>
    <col min="5" max="5" width="20.42578125" style="8" customWidth="1"/>
    <col min="6" max="6" width="2.42578125" style="8" customWidth="1"/>
    <col min="7" max="7" width="23.85546875" style="8" customWidth="1"/>
    <col min="8" max="8" width="2.140625" style="8" customWidth="1"/>
    <col min="9" max="9" width="21.85546875" style="8" customWidth="1"/>
    <col min="10" max="10" width="2.7109375" style="1" customWidth="1"/>
    <col min="11" max="16384" width="9.140625" style="8"/>
  </cols>
  <sheetData>
    <row r="2" spans="1:11" ht="63" customHeight="1" x14ac:dyDescent="0.3">
      <c r="A2" s="1"/>
      <c r="B2" s="2"/>
      <c r="C2" s="4" t="s">
        <v>36</v>
      </c>
      <c r="D2" s="3"/>
      <c r="F2" s="4"/>
      <c r="G2" s="4"/>
      <c r="H2" s="5" t="s">
        <v>37</v>
      </c>
      <c r="I2" s="6"/>
      <c r="J2" s="7"/>
    </row>
    <row r="3" spans="1:11" ht="11.25" customHeight="1" x14ac:dyDescent="0.25">
      <c r="A3" s="1"/>
      <c r="B3" s="9"/>
      <c r="C3" s="10"/>
      <c r="D3" s="10"/>
      <c r="E3" s="11"/>
      <c r="F3" s="11"/>
      <c r="G3" s="10"/>
      <c r="H3" s="10"/>
      <c r="I3" s="10"/>
      <c r="J3" s="12"/>
      <c r="K3" s="1"/>
    </row>
    <row r="4" spans="1:11" ht="19.5" customHeight="1" x14ac:dyDescent="0.25">
      <c r="B4" s="2"/>
      <c r="C4" s="3"/>
      <c r="D4" s="3"/>
      <c r="E4" s="3"/>
      <c r="F4" s="3"/>
      <c r="G4" s="3"/>
      <c r="H4" s="3"/>
      <c r="I4" s="3"/>
      <c r="J4" s="7"/>
    </row>
    <row r="5" spans="1:11" ht="10.5" customHeight="1" x14ac:dyDescent="0.25">
      <c r="B5" s="13"/>
      <c r="C5" s="14"/>
      <c r="D5" s="14"/>
      <c r="E5" s="1"/>
      <c r="F5" s="1"/>
      <c r="G5" s="1"/>
      <c r="H5" s="1"/>
      <c r="I5" s="1"/>
      <c r="J5" s="15"/>
    </row>
    <row r="6" spans="1:11" ht="17.25" customHeight="1" x14ac:dyDescent="0.25">
      <c r="B6" s="16"/>
      <c r="C6" s="17" t="s">
        <v>38</v>
      </c>
      <c r="D6" s="1"/>
      <c r="E6" s="18" t="s">
        <v>121</v>
      </c>
      <c r="F6" s="19"/>
      <c r="G6" s="19"/>
      <c r="H6" s="19"/>
      <c r="I6" s="19"/>
      <c r="J6" s="20"/>
    </row>
    <row r="7" spans="1:11" ht="9" customHeight="1" x14ac:dyDescent="0.25">
      <c r="B7" s="21"/>
      <c r="C7" s="1"/>
      <c r="D7" s="1"/>
      <c r="E7" s="1"/>
      <c r="F7" s="1"/>
      <c r="G7" s="1"/>
      <c r="H7" s="1"/>
      <c r="I7" s="1"/>
      <c r="J7" s="15"/>
    </row>
    <row r="8" spans="1:11" x14ac:dyDescent="0.25">
      <c r="B8" s="16"/>
      <c r="C8" s="17" t="s">
        <v>39</v>
      </c>
      <c r="D8" s="1"/>
      <c r="E8" s="18"/>
      <c r="F8" s="19"/>
      <c r="G8" s="19"/>
      <c r="H8" s="19"/>
      <c r="I8" s="19"/>
      <c r="J8" s="20"/>
    </row>
    <row r="9" spans="1:11" ht="9" customHeight="1" x14ac:dyDescent="0.25">
      <c r="B9" s="16"/>
      <c r="C9" s="17"/>
      <c r="D9" s="1"/>
      <c r="E9" s="17"/>
      <c r="F9" s="22"/>
      <c r="G9" s="22"/>
      <c r="H9" s="22"/>
      <c r="I9" s="22"/>
      <c r="J9" s="20"/>
    </row>
    <row r="10" spans="1:11" x14ac:dyDescent="0.25">
      <c r="B10" s="16"/>
      <c r="C10" s="17" t="s">
        <v>40</v>
      </c>
      <c r="D10" s="1"/>
      <c r="E10" s="18"/>
      <c r="F10" s="19"/>
      <c r="G10" s="19"/>
      <c r="H10" s="19"/>
      <c r="I10" s="19"/>
      <c r="J10" s="20"/>
    </row>
    <row r="11" spans="1:11" ht="9" customHeight="1" x14ac:dyDescent="0.25">
      <c r="B11" s="16"/>
      <c r="C11" s="1"/>
      <c r="D11" s="1"/>
      <c r="E11" s="17"/>
      <c r="F11" s="22"/>
      <c r="G11" s="22"/>
      <c r="H11" s="22"/>
      <c r="I11" s="22"/>
      <c r="J11" s="20"/>
    </row>
    <row r="12" spans="1:11" ht="15" customHeight="1" x14ac:dyDescent="0.25">
      <c r="B12" s="21"/>
      <c r="C12" s="23" t="s">
        <v>41</v>
      </c>
      <c r="D12" s="17"/>
      <c r="E12" s="24"/>
      <c r="F12" s="25"/>
      <c r="G12" s="23" t="s">
        <v>42</v>
      </c>
      <c r="H12" s="17"/>
      <c r="I12" s="26"/>
      <c r="J12" s="15"/>
    </row>
    <row r="13" spans="1:11" ht="9.9499999999999993" customHeight="1" x14ac:dyDescent="0.25">
      <c r="B13" s="21"/>
      <c r="C13" s="312"/>
      <c r="D13" s="312"/>
      <c r="E13" s="312"/>
      <c r="F13" s="312"/>
      <c r="G13" s="312"/>
      <c r="H13" s="27"/>
      <c r="I13" s="25"/>
      <c r="J13" s="15"/>
    </row>
    <row r="14" spans="1:11" ht="15" customHeight="1" x14ac:dyDescent="0.25">
      <c r="B14" s="9"/>
      <c r="C14" s="18"/>
      <c r="D14" s="18"/>
      <c r="E14" s="28"/>
      <c r="F14" s="28"/>
      <c r="G14" s="28"/>
      <c r="H14" s="28"/>
      <c r="I14" s="28"/>
      <c r="J14" s="29"/>
    </row>
    <row r="15" spans="1:11" ht="10.5" customHeight="1" x14ac:dyDescent="0.25">
      <c r="C15" s="30"/>
      <c r="D15" s="30"/>
      <c r="E15" s="31"/>
      <c r="F15" s="31"/>
      <c r="G15" s="31"/>
      <c r="H15" s="31"/>
      <c r="I15" s="31"/>
      <c r="J15" s="32"/>
    </row>
    <row r="16" spans="1:11" ht="10.5" customHeight="1" x14ac:dyDescent="0.25">
      <c r="B16" s="2"/>
      <c r="C16" s="33"/>
      <c r="D16" s="33"/>
      <c r="E16" s="33"/>
      <c r="F16" s="33"/>
      <c r="G16" s="33"/>
      <c r="H16" s="33"/>
      <c r="I16" s="34"/>
      <c r="J16" s="7"/>
    </row>
    <row r="17" spans="2:15" x14ac:dyDescent="0.25">
      <c r="B17" s="21"/>
      <c r="C17" s="35" t="s">
        <v>43</v>
      </c>
      <c r="D17" s="35"/>
      <c r="E17" s="36"/>
      <c r="F17" s="25"/>
      <c r="H17" s="37" t="s">
        <v>44</v>
      </c>
      <c r="I17" s="38"/>
      <c r="J17" s="15"/>
    </row>
    <row r="18" spans="2:15" ht="10.5" customHeight="1" x14ac:dyDescent="0.25">
      <c r="B18" s="21"/>
      <c r="C18" s="32"/>
      <c r="D18" s="32"/>
      <c r="E18" s="39"/>
      <c r="F18" s="39"/>
      <c r="G18" s="40"/>
      <c r="H18" s="40"/>
      <c r="I18" s="1"/>
      <c r="J18" s="15"/>
      <c r="O18" s="1"/>
    </row>
    <row r="19" spans="2:15" ht="15.75" customHeight="1" x14ac:dyDescent="0.25">
      <c r="B19" s="21"/>
      <c r="C19" s="41" t="s">
        <v>45</v>
      </c>
      <c r="D19" s="41"/>
      <c r="E19" s="313"/>
      <c r="F19" s="313"/>
      <c r="G19" s="313"/>
      <c r="H19" s="313"/>
      <c r="I19" s="313"/>
      <c r="J19" s="15"/>
      <c r="N19" s="1"/>
      <c r="O19" s="1"/>
    </row>
    <row r="20" spans="2:15" ht="12" customHeight="1" x14ac:dyDescent="0.25">
      <c r="B20" s="21"/>
      <c r="C20" s="41"/>
      <c r="D20" s="41"/>
      <c r="E20" s="42"/>
      <c r="F20" s="42"/>
      <c r="G20" s="37"/>
      <c r="H20" s="37"/>
      <c r="I20" s="43"/>
      <c r="J20" s="15"/>
      <c r="N20" s="1"/>
      <c r="O20" s="1"/>
    </row>
    <row r="21" spans="2:15" ht="12.75" customHeight="1" x14ac:dyDescent="0.25">
      <c r="B21" s="21"/>
      <c r="C21" s="37" t="s">
        <v>46</v>
      </c>
      <c r="D21" s="37"/>
      <c r="E21" s="36"/>
      <c r="F21" s="42"/>
      <c r="H21" s="37" t="s">
        <v>47</v>
      </c>
      <c r="I21" s="36"/>
      <c r="J21" s="15"/>
      <c r="N21" s="1"/>
      <c r="O21" s="1"/>
    </row>
    <row r="22" spans="2:15" ht="24" customHeight="1" x14ac:dyDescent="0.25">
      <c r="B22" s="21"/>
      <c r="C22" s="32"/>
      <c r="D22" s="32"/>
      <c r="E22" s="42"/>
      <c r="F22" s="42"/>
      <c r="G22" s="42"/>
      <c r="H22" s="42"/>
      <c r="I22" s="42"/>
      <c r="J22" s="15"/>
      <c r="N22" s="1"/>
      <c r="O22" s="1"/>
    </row>
    <row r="23" spans="2:15" x14ac:dyDescent="0.25">
      <c r="B23" s="21"/>
      <c r="C23" s="32" t="s">
        <v>48</v>
      </c>
      <c r="D23" s="32"/>
      <c r="E23" s="39" t="s">
        <v>49</v>
      </c>
      <c r="F23" s="39"/>
      <c r="G23" s="39" t="s">
        <v>50</v>
      </c>
      <c r="H23" s="39"/>
      <c r="I23" s="39" t="s">
        <v>51</v>
      </c>
      <c r="J23" s="15"/>
      <c r="N23" s="1"/>
      <c r="O23" s="1"/>
    </row>
    <row r="24" spans="2:15" ht="18" customHeight="1" x14ac:dyDescent="0.25">
      <c r="B24" s="21"/>
      <c r="C24" s="32"/>
      <c r="D24" s="32"/>
      <c r="E24" s="1"/>
      <c r="F24" s="39"/>
      <c r="G24" s="1"/>
      <c r="H24" s="1"/>
      <c r="I24" s="1"/>
      <c r="J24" s="15"/>
      <c r="N24" s="1"/>
      <c r="O24" s="1"/>
    </row>
    <row r="25" spans="2:15" ht="18" customHeight="1" x14ac:dyDescent="0.25">
      <c r="B25" s="21"/>
      <c r="C25" s="44"/>
      <c r="D25" s="39"/>
      <c r="E25" s="44"/>
      <c r="F25" s="39"/>
      <c r="G25" s="44"/>
      <c r="H25" s="39"/>
      <c r="I25" s="44"/>
      <c r="J25" s="15"/>
      <c r="N25" s="1"/>
      <c r="O25" s="1"/>
    </row>
    <row r="26" spans="2:15" ht="18" customHeight="1" x14ac:dyDescent="0.25">
      <c r="B26" s="21"/>
      <c r="C26" s="44"/>
      <c r="D26" s="39"/>
      <c r="E26" s="44"/>
      <c r="F26" s="39"/>
      <c r="G26" s="44"/>
      <c r="H26" s="39"/>
      <c r="I26" s="44"/>
      <c r="J26" s="15"/>
      <c r="N26" s="1"/>
      <c r="O26" s="1"/>
    </row>
    <row r="27" spans="2:15" ht="19.5" customHeight="1" x14ac:dyDescent="0.25">
      <c r="B27" s="21"/>
      <c r="C27" s="32"/>
      <c r="D27" s="32"/>
      <c r="E27" s="45"/>
      <c r="F27" s="45"/>
      <c r="G27" s="45"/>
      <c r="H27" s="45"/>
      <c r="I27" s="46"/>
      <c r="J27" s="15"/>
      <c r="O27" s="1"/>
    </row>
    <row r="28" spans="2:15" x14ac:dyDescent="0.25">
      <c r="B28" s="21"/>
      <c r="C28" s="32" t="s">
        <v>52</v>
      </c>
      <c r="D28" s="32"/>
      <c r="E28" s="39" t="s">
        <v>53</v>
      </c>
      <c r="F28" s="39"/>
      <c r="G28" s="39"/>
      <c r="H28" s="39"/>
      <c r="I28" s="39" t="s">
        <v>54</v>
      </c>
      <c r="J28" s="15"/>
      <c r="N28" s="1"/>
      <c r="O28" s="1"/>
    </row>
    <row r="29" spans="2:15" ht="18" customHeight="1" x14ac:dyDescent="0.25">
      <c r="B29" s="21"/>
      <c r="C29" s="32"/>
      <c r="D29" s="32"/>
      <c r="E29" s="32"/>
      <c r="F29" s="47"/>
      <c r="G29" s="32"/>
      <c r="H29" s="39"/>
      <c r="I29" s="32"/>
      <c r="J29" s="15"/>
      <c r="N29" s="1"/>
      <c r="O29" s="1"/>
    </row>
    <row r="30" spans="2:15" ht="18" customHeight="1" x14ac:dyDescent="0.25">
      <c r="B30" s="21"/>
      <c r="C30" s="44"/>
      <c r="D30" s="32"/>
      <c r="E30" s="44"/>
      <c r="F30" s="47"/>
      <c r="G30" s="44"/>
      <c r="H30" s="39"/>
      <c r="I30" s="44"/>
      <c r="J30" s="15"/>
      <c r="N30" s="1"/>
      <c r="O30" s="1"/>
    </row>
    <row r="31" spans="2:15" ht="18" customHeight="1" x14ac:dyDescent="0.25">
      <c r="B31" s="21"/>
      <c r="C31" s="44"/>
      <c r="D31" s="32"/>
      <c r="E31" s="44"/>
      <c r="F31" s="47"/>
      <c r="G31" s="44"/>
      <c r="H31" s="39"/>
      <c r="I31" s="44"/>
      <c r="J31" s="15"/>
      <c r="N31" s="1"/>
      <c r="O31" s="1"/>
    </row>
    <row r="32" spans="2:15" ht="15" customHeight="1" x14ac:dyDescent="0.25">
      <c r="B32" s="21"/>
      <c r="C32" s="32"/>
      <c r="D32" s="32"/>
      <c r="E32" s="39"/>
      <c r="F32" s="39"/>
      <c r="G32" s="39"/>
      <c r="H32" s="39"/>
      <c r="I32" s="39"/>
      <c r="J32" s="15"/>
      <c r="N32" s="1"/>
      <c r="O32" s="1"/>
    </row>
    <row r="33" spans="2:14" ht="21.75" customHeight="1" x14ac:dyDescent="0.25">
      <c r="B33" s="21"/>
      <c r="C33" s="41" t="s">
        <v>55</v>
      </c>
      <c r="D33" s="41"/>
      <c r="E33" s="36"/>
      <c r="F33" s="25"/>
      <c r="G33" s="37" t="s">
        <v>56</v>
      </c>
      <c r="I33" s="36"/>
      <c r="J33" s="15"/>
    </row>
    <row r="34" spans="2:14" ht="9.9499999999999993" customHeight="1" x14ac:dyDescent="0.25">
      <c r="B34" s="21"/>
      <c r="C34" s="32"/>
      <c r="D34" s="32"/>
      <c r="E34" s="42"/>
      <c r="F34" s="42"/>
      <c r="G34" s="42"/>
      <c r="I34" s="42"/>
      <c r="J34" s="15"/>
    </row>
    <row r="35" spans="2:14" ht="23.25" customHeight="1" x14ac:dyDescent="0.25">
      <c r="B35" s="21"/>
      <c r="C35" s="48" t="s">
        <v>57</v>
      </c>
      <c r="D35" s="32"/>
      <c r="E35" s="36"/>
      <c r="F35" s="25"/>
      <c r="G35" s="49" t="s">
        <v>58</v>
      </c>
      <c r="I35" s="36"/>
      <c r="J35" s="15"/>
    </row>
    <row r="36" spans="2:14" ht="9.9499999999999993" customHeight="1" x14ac:dyDescent="0.25">
      <c r="B36" s="21"/>
      <c r="C36" s="32"/>
      <c r="D36" s="32"/>
      <c r="E36" s="42"/>
      <c r="F36" s="42"/>
      <c r="G36" s="42"/>
      <c r="H36" s="42"/>
      <c r="I36" s="46"/>
      <c r="J36" s="15"/>
    </row>
    <row r="37" spans="2:14" ht="19.5" customHeight="1" x14ac:dyDescent="0.25">
      <c r="B37" s="21"/>
      <c r="C37" s="48" t="s">
        <v>59</v>
      </c>
      <c r="D37" s="32"/>
      <c r="E37" s="50"/>
      <c r="F37" s="50"/>
      <c r="G37" s="49" t="s">
        <v>60</v>
      </c>
      <c r="H37" s="50"/>
      <c r="I37" s="50"/>
      <c r="J37" s="15"/>
    </row>
    <row r="38" spans="2:14" ht="9.75" customHeight="1" x14ac:dyDescent="0.25">
      <c r="B38" s="21"/>
      <c r="C38" s="48"/>
      <c r="D38" s="32"/>
      <c r="E38" s="51"/>
      <c r="F38" s="50"/>
      <c r="G38" s="49"/>
      <c r="H38" s="50"/>
      <c r="I38" s="51"/>
      <c r="J38" s="15"/>
    </row>
    <row r="39" spans="2:14" ht="23.25" customHeight="1" x14ac:dyDescent="0.25">
      <c r="B39" s="21"/>
      <c r="C39" s="41" t="s">
        <v>61</v>
      </c>
      <c r="D39" s="32"/>
      <c r="E39" s="36"/>
      <c r="F39" s="25"/>
      <c r="G39" s="37" t="s">
        <v>62</v>
      </c>
      <c r="I39" s="36"/>
      <c r="J39" s="15"/>
    </row>
    <row r="40" spans="2:14" ht="9.9499999999999993" customHeight="1" x14ac:dyDescent="0.25">
      <c r="B40" s="21"/>
      <c r="C40" s="32"/>
      <c r="D40" s="32"/>
      <c r="E40" s="42"/>
      <c r="F40" s="42"/>
      <c r="G40" s="42"/>
      <c r="I40" s="46"/>
      <c r="J40" s="15"/>
    </row>
    <row r="41" spans="2:14" ht="18.75" customHeight="1" x14ac:dyDescent="0.25">
      <c r="B41" s="21"/>
      <c r="C41" s="32" t="s">
        <v>63</v>
      </c>
      <c r="D41" s="32"/>
      <c r="E41" s="52"/>
      <c r="F41" s="50"/>
      <c r="G41" s="53" t="s">
        <v>64</v>
      </c>
      <c r="I41" s="52"/>
      <c r="J41" s="15"/>
    </row>
    <row r="42" spans="2:14" ht="9.9499999999999993" customHeight="1" x14ac:dyDescent="0.25">
      <c r="B42" s="21"/>
      <c r="C42" s="32"/>
      <c r="D42" s="32"/>
      <c r="E42" s="42"/>
      <c r="F42" s="42"/>
      <c r="G42" s="42"/>
      <c r="H42" s="42"/>
      <c r="I42" s="46"/>
      <c r="J42" s="15"/>
    </row>
    <row r="43" spans="2:14" ht="23.25" customHeight="1" x14ac:dyDescent="0.25">
      <c r="B43" s="21"/>
      <c r="C43" s="45" t="s">
        <v>65</v>
      </c>
      <c r="D43" s="45"/>
      <c r="E43" s="52"/>
      <c r="G43" s="53" t="s">
        <v>66</v>
      </c>
      <c r="H43" s="54"/>
      <c r="I43" s="52"/>
      <c r="J43" s="15"/>
      <c r="N43" s="55"/>
    </row>
    <row r="44" spans="2:14" ht="9.9499999999999993" customHeight="1" x14ac:dyDescent="0.25">
      <c r="B44" s="21"/>
      <c r="C44" s="45"/>
      <c r="D44" s="45"/>
      <c r="E44" s="42"/>
      <c r="F44" s="42"/>
      <c r="G44" s="42"/>
      <c r="H44" s="42"/>
      <c r="I44" s="42"/>
      <c r="J44" s="15"/>
    </row>
    <row r="45" spans="2:14" ht="24.75" customHeight="1" x14ac:dyDescent="0.25">
      <c r="B45" s="21"/>
      <c r="C45" s="56" t="s">
        <v>67</v>
      </c>
      <c r="D45" s="45"/>
      <c r="E45" s="52"/>
      <c r="F45" s="10"/>
      <c r="G45" s="57"/>
      <c r="H45" s="57"/>
      <c r="I45" s="52"/>
      <c r="J45" s="15"/>
      <c r="N45" s="55"/>
    </row>
    <row r="46" spans="2:14" ht="9.9499999999999993" customHeight="1" x14ac:dyDescent="0.25">
      <c r="B46" s="21"/>
      <c r="C46" s="45"/>
      <c r="D46" s="45"/>
      <c r="E46" s="42"/>
      <c r="F46" s="42"/>
      <c r="G46" s="42"/>
      <c r="H46" s="42"/>
      <c r="I46" s="42"/>
      <c r="J46" s="15"/>
    </row>
    <row r="47" spans="2:14" ht="30.75" customHeight="1" x14ac:dyDescent="0.25">
      <c r="B47" s="21"/>
      <c r="C47" s="314" t="s">
        <v>68</v>
      </c>
      <c r="D47" s="32"/>
      <c r="E47" s="315"/>
      <c r="F47" s="315"/>
      <c r="G47" s="315"/>
      <c r="H47" s="315"/>
      <c r="I47" s="315"/>
      <c r="J47" s="15"/>
    </row>
    <row r="48" spans="2:14" ht="27" customHeight="1" x14ac:dyDescent="0.25">
      <c r="B48" s="21"/>
      <c r="C48" s="314"/>
      <c r="D48" s="32"/>
      <c r="E48" s="315"/>
      <c r="F48" s="315"/>
      <c r="G48" s="315"/>
      <c r="H48" s="315"/>
      <c r="I48" s="315"/>
      <c r="J48" s="15"/>
    </row>
    <row r="49" spans="2:15" ht="10.5" customHeight="1" x14ac:dyDescent="0.25">
      <c r="B49" s="21"/>
      <c r="C49" s="45"/>
      <c r="D49" s="45"/>
      <c r="E49" s="42"/>
      <c r="F49" s="42"/>
      <c r="G49" s="42"/>
      <c r="H49" s="42"/>
      <c r="I49" s="42"/>
      <c r="J49" s="15"/>
    </row>
    <row r="50" spans="2:15" ht="24" customHeight="1" x14ac:dyDescent="0.25">
      <c r="B50" s="21"/>
      <c r="C50" s="45" t="s">
        <v>69</v>
      </c>
      <c r="D50" s="45"/>
      <c r="E50" s="316"/>
      <c r="F50" s="316"/>
      <c r="G50" s="316"/>
      <c r="H50" s="316"/>
      <c r="I50" s="316"/>
      <c r="J50" s="15"/>
    </row>
    <row r="51" spans="2:15" ht="9.9499999999999993" customHeight="1" x14ac:dyDescent="0.25">
      <c r="B51" s="21"/>
      <c r="C51" s="39"/>
      <c r="D51" s="39"/>
      <c r="E51" s="42"/>
      <c r="F51" s="42"/>
      <c r="G51" s="42"/>
      <c r="H51" s="42"/>
      <c r="I51" s="46"/>
      <c r="J51" s="15"/>
    </row>
    <row r="52" spans="2:15" ht="10.5" customHeight="1" x14ac:dyDescent="0.25">
      <c r="B52" s="9"/>
      <c r="C52" s="47"/>
      <c r="D52" s="47"/>
      <c r="E52" s="58"/>
      <c r="F52" s="58"/>
      <c r="G52" s="58"/>
      <c r="H52" s="58"/>
      <c r="I52" s="59"/>
      <c r="J52" s="12"/>
    </row>
    <row r="53" spans="2:15" x14ac:dyDescent="0.25">
      <c r="B53" s="1"/>
      <c r="C53" s="39"/>
      <c r="D53" s="39"/>
      <c r="E53" s="39"/>
      <c r="F53" s="39"/>
      <c r="G53" s="39"/>
      <c r="H53" s="39"/>
      <c r="I53" s="1"/>
    </row>
    <row r="54" spans="2:15" x14ac:dyDescent="0.25">
      <c r="C54" s="39"/>
      <c r="D54" s="39"/>
      <c r="E54" s="39"/>
      <c r="F54" s="39"/>
      <c r="G54" s="39"/>
      <c r="H54" s="39"/>
      <c r="I54" s="1"/>
    </row>
    <row r="55" spans="2:15" x14ac:dyDescent="0.25">
      <c r="C55" s="39"/>
      <c r="D55" s="39"/>
      <c r="E55" s="39"/>
      <c r="F55" s="39"/>
      <c r="G55" s="39"/>
      <c r="H55" s="39"/>
      <c r="I55" s="1"/>
    </row>
    <row r="56" spans="2:15" x14ac:dyDescent="0.25">
      <c r="C56" s="39"/>
      <c r="D56" s="39"/>
      <c r="E56" s="39"/>
      <c r="F56" s="39"/>
      <c r="G56" s="39"/>
      <c r="H56" s="39"/>
      <c r="I56" s="1"/>
    </row>
    <row r="57" spans="2:15" s="1" customFormat="1" x14ac:dyDescent="0.25">
      <c r="B57" s="8"/>
      <c r="C57" s="39"/>
      <c r="D57" s="39"/>
      <c r="E57" s="39"/>
      <c r="F57" s="39"/>
      <c r="G57" s="39"/>
      <c r="H57" s="39"/>
      <c r="K57" s="8"/>
      <c r="L57" s="8"/>
      <c r="M57" s="8"/>
      <c r="N57" s="8"/>
      <c r="O57" s="8"/>
    </row>
    <row r="58" spans="2:15" s="1" customFormat="1" x14ac:dyDescent="0.25">
      <c r="B58" s="8"/>
      <c r="F58" s="310"/>
      <c r="G58" s="311"/>
      <c r="H58" s="311"/>
      <c r="I58" s="311"/>
      <c r="K58" s="8"/>
      <c r="L58" s="8"/>
      <c r="M58" s="8"/>
      <c r="N58" s="8"/>
      <c r="O58" s="8"/>
    </row>
    <row r="59" spans="2:15" s="1" customFormat="1" x14ac:dyDescent="0.25">
      <c r="B59" s="8"/>
      <c r="K59" s="8"/>
      <c r="L59" s="8"/>
      <c r="M59" s="8"/>
      <c r="N59" s="8"/>
      <c r="O59" s="8"/>
    </row>
    <row r="60" spans="2:15" s="1" customFormat="1" x14ac:dyDescent="0.25">
      <c r="B60" s="8"/>
      <c r="F60" s="311"/>
      <c r="G60" s="311"/>
      <c r="H60" s="311"/>
      <c r="I60" s="311"/>
      <c r="K60" s="8"/>
      <c r="L60" s="8"/>
      <c r="M60" s="8"/>
      <c r="N60" s="8"/>
      <c r="O60" s="8"/>
    </row>
    <row r="61" spans="2:15" x14ac:dyDescent="0.25">
      <c r="C61" s="1"/>
      <c r="D61" s="1"/>
      <c r="E61" s="1"/>
      <c r="F61" s="1"/>
      <c r="G61" s="1"/>
      <c r="H61" s="1"/>
      <c r="I61" s="1"/>
    </row>
    <row r="62" spans="2:15" x14ac:dyDescent="0.25">
      <c r="C62" s="1"/>
      <c r="D62" s="1"/>
      <c r="E62" s="1"/>
      <c r="F62" s="1"/>
      <c r="G62" s="1"/>
      <c r="H62" s="1"/>
      <c r="I62" s="1"/>
    </row>
  </sheetData>
  <mergeCells count="8">
    <mergeCell ref="F58:I58"/>
    <mergeCell ref="F60:I60"/>
    <mergeCell ref="C13:G13"/>
    <mergeCell ref="E19:I19"/>
    <mergeCell ref="C47:C48"/>
    <mergeCell ref="E47:I47"/>
    <mergeCell ref="E48:I48"/>
    <mergeCell ref="E50:I50"/>
  </mergeCells>
  <pageMargins left="0.43307086614173229" right="0.39370078740157483" top="0.59055118110236227" bottom="0.74803149606299213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kPoint document" ma:contentTypeID="0x010100C18139275C474FD78397B2DE338CEF7600C60FFD9F431AD24E8F0DABAC2F4B06A8" ma:contentTypeVersion="17" ma:contentTypeDescription="Creates a new WorkPoint document" ma:contentTypeScope="" ma:versionID="8b4792740172180c9daebdd79387041c">
  <xsd:schema xmlns:xsd="http://www.w3.org/2001/XMLSchema" xmlns:xs="http://www.w3.org/2001/XMLSchema" xmlns:p="http://schemas.microsoft.com/office/2006/metadata/properties" xmlns:ns1="http://schemas.microsoft.com/sharepoint/v3" xmlns:ns2="bcbf098e-9cf7-403e-bd79-56d3a600893b" xmlns:ns4="c4503bd2-ad4e-4fda-ac19-fb6493ccda66" targetNamespace="http://schemas.microsoft.com/office/2006/metadata/properties" ma:root="true" ma:fieldsID="9f2d5c8cbb1d4a544f3034d9ac672bb8" ns1:_="" ns2:_="" ns4:_="">
    <xsd:import namespace="http://schemas.microsoft.com/sharepoint/v3"/>
    <xsd:import namespace="bcbf098e-9cf7-403e-bd79-56d3a600893b"/>
    <xsd:import namespace="c4503bd2-ad4e-4fda-ac19-fb6493ccda66"/>
    <xsd:element name="properties">
      <xsd:complexType>
        <xsd:sequence>
          <xsd:element name="documentManagement">
            <xsd:complexType>
              <xsd:all>
                <xsd:element ref="ns1:DocumentType" minOccurs="0"/>
                <xsd:element ref="ns2:wpItemLocation" minOccurs="0"/>
                <xsd:element ref="ns2:wpCreatedStage" minOccurs="0"/>
                <xsd:element ref="ns2:ManagedMetaDataTitlefa564e0f" minOccurs="0"/>
                <xsd:element ref="ns2:ManagedMetaDataVi_x00f064fb6cca" minOccurs="0"/>
                <xsd:element ref="ns2:ManagedMetaDatawpProjecbb8f528e" minOccurs="0"/>
                <xsd:element ref="ns2:ManagedMetaDataCompanybe39457e" minOccurs="0"/>
                <xsd:element ref="ns4:wpTemplat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 Type" ma:format="Dropdown" ma:internalName="DocumentType">
      <xsd:simpleType>
        <xsd:restriction base="dms:Choice">
          <xsd:enumeration value="Technical"/>
          <xsd:enumeration value="Documentation"/>
          <xsd:enumeration value="Variou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f098e-9cf7-403e-bd79-56d3a600893b" elementFormDefault="qualified">
    <xsd:import namespace="http://schemas.microsoft.com/office/2006/documentManagement/types"/>
    <xsd:import namespace="http://schemas.microsoft.com/office/infopath/2007/PartnerControls"/>
    <xsd:element name="wpItemLocation" ma:index="9" nillable="true" ma:displayName="wpItemLocation" ma:internalName="wpItemLocation">
      <xsd:simpleType>
        <xsd:restriction base="dms:Text"/>
      </xsd:simpleType>
    </xsd:element>
    <xsd:element name="wpCreatedStage" ma:index="10" nillable="true" ma:displayName="Created Stage" ma:internalName="wpCreatedStage" ma:readOnly="true">
      <xsd:simpleType>
        <xsd:restriction base="dms:Text"/>
      </xsd:simpleType>
    </xsd:element>
    <xsd:element name="ManagedMetaDataTitlefa564e0f" ma:index="11" nillable="true" ma:displayName="Heiti" ma:internalName="ManagedMetaDataTitlefa564e0f" ma:readOnly="true">
      <xsd:simpleType>
        <xsd:restriction base="dms:Text"/>
      </xsd:simpleType>
    </xsd:element>
    <xsd:element name="ManagedMetaDataVi_x00f064fb6cca" ma:index="12" nillable="true" ma:displayName="Client Number" ma:internalName="ManagedMetaDataVi_x00f064fb6cca" ma:readOnly="true">
      <xsd:simpleType>
        <xsd:restriction base="dms:Text"/>
      </xsd:simpleType>
    </xsd:element>
    <xsd:element name="ManagedMetaDatawpProjecbb8f528e" ma:index="13" nillable="true" ma:displayName="Project Number" ma:internalName="ManagedMetaDatawpProjecbb8f528e" ma:readOnly="true">
      <xsd:simpleType>
        <xsd:restriction base="dms:Text"/>
      </xsd:simpleType>
    </xsd:element>
    <xsd:element name="ManagedMetaDataCompanybe39457e" ma:index="14" nillable="true" ma:displayName="Company" ma:internalName="ManagedMetaDataCompanybe39457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03bd2-ad4e-4fda-ac19-fb6493ccda66" elementFormDefault="qualified">
    <xsd:import namespace="http://schemas.microsoft.com/office/2006/documentManagement/types"/>
    <xsd:import namespace="http://schemas.microsoft.com/office/infopath/2007/PartnerControls"/>
    <xsd:element name="wpTemplateId" ma:index="18" nillable="true" ma:displayName="wpTemplateId" ma:internalName="wpTemplate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5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http://schemas.microsoft.com/sharepoint/v3" xsi:nil="true"/>
    <wpItemLocation xmlns="bcbf098e-9cf7-403e-bd79-56d3a600893b">a0cb69f6;5808;917bf4e8;16960;</wpItemLocation>
    <ManagedMetaDatawpProjecbb8f528e xmlns="bcbf098e-9cf7-403e-bd79-56d3a600893b">3336-1018</ManagedMetaDatawpProjecbb8f528e>
    <ManagedMetaDataCompanybe39457e xmlns="bcbf098e-9cf7-403e-bd79-56d3a600893b">Reykjavíkurborg Framkvæmda/Eignasvið 3336</ManagedMetaDataCompanybe39457e>
    <wpCreatedStage xmlns="bcbf098e-9cf7-403e-bd79-56d3a600893b">Samningsstig</wpCreatedStage>
    <wpTemplateId xmlns="c4503bd2-ad4e-4fda-ac19-fb6493ccda66" xsi:nil="true"/>
  </documentManagement>
</p:properties>
</file>

<file path=customXml/itemProps1.xml><?xml version="1.0" encoding="utf-8"?>
<ds:datastoreItem xmlns:ds="http://schemas.openxmlformats.org/officeDocument/2006/customXml" ds:itemID="{8DDEB29E-0EC7-49F3-9945-06FF1CDDC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f098e-9cf7-403e-bd79-56d3a600893b"/>
    <ds:schemaRef ds:uri="c4503bd2-ad4e-4fda-ac19-fb6493ccda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DD48D-77B9-453C-AB32-16415263B0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42CBD9-0B23-444C-8528-04794D450D38}">
  <ds:schemaRefs>
    <ds:schemaRef ds:uri="bcbf098e-9cf7-403e-bd79-56d3a600893b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sharepoint/v3"/>
    <ds:schemaRef ds:uri="http://purl.org/dc/dcmitype/"/>
    <ds:schemaRef ds:uri="http://purl.org/dc/terms/"/>
    <ds:schemaRef ds:uri="http://schemas.microsoft.com/office/infopath/2007/PartnerControls"/>
    <ds:schemaRef ds:uri="c4503bd2-ad4e-4fda-ac19-fb6493ccda6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Safnblað - Yfirlit reiknings</vt:lpstr>
      <vt:lpstr>Uppgjörsform reikninga</vt:lpstr>
      <vt:lpstr>Sundurliðun gatna</vt:lpstr>
      <vt:lpstr>Dagbók_malbik</vt:lpstr>
      <vt:lpstr>Dagbók_malbik!Print_Area</vt:lpstr>
      <vt:lpstr>'Safnblað - Yfirlit reiknings'!Print_Area</vt:lpstr>
      <vt:lpstr>'Sundurliðun gatna'!Print_Area</vt:lpstr>
      <vt:lpstr>'Uppgjörsform reikninga'!Print_Area</vt:lpstr>
      <vt:lpstr>'Sundurliðun gatna'!Print_Area_0</vt:lpstr>
      <vt:lpstr>'Sundurliðun gatna'!Print_Titles</vt:lpstr>
      <vt:lpstr>'Sundurliðun gatna'!Print_Titles_0</vt:lpstr>
    </vt:vector>
  </TitlesOfParts>
  <Company>Malbikunarstöðin Höfði 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Valur Guðmundsson</dc:creator>
  <cp:lastModifiedBy>Elín Ríta Sveinbjörnsdóttir</cp:lastModifiedBy>
  <cp:lastPrinted>2019-03-13T10:01:19Z</cp:lastPrinted>
  <dcterms:created xsi:type="dcterms:W3CDTF">2003-01-30T14:57:32Z</dcterms:created>
  <dcterms:modified xsi:type="dcterms:W3CDTF">2023-03-31T15:35:13Z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0x010100C18139275C474FD78397B2DE338CEF7600C60FFD9F431AD24E8F0DABAC2F4B06A8</vt:lpwstr>
  </property>
</Properties>
</file>