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efla.sharepoint.com/sites/wp_Projects4548/Documents/05 Skilagögn - í gildi/"/>
    </mc:Choice>
  </mc:AlternateContent>
  <xr:revisionPtr revIDLastSave="6" documentId="13_ncr:1_{37DBFB8E-AEFA-4F37-B4D4-CBEA5F1F35AA}" xr6:coauthVersionLast="47" xr6:coauthVersionMax="47" xr10:uidLastSave="{C09CAD24-CE44-4162-A41B-9EA4753745F6}"/>
  <bookViews>
    <workbookView xWindow="28680" yWindow="-5520" windowWidth="38640" windowHeight="21240" activeTab="1" xr2:uid="{00000000-000D-0000-FFFF-FFFF00000000}"/>
  </bookViews>
  <sheets>
    <sheet name="Safnblað" sheetId="3" r:id="rId1"/>
    <sheet name="Tilboðsskrá" sheetId="13" r:id="rId2"/>
  </sheets>
  <externalReferences>
    <externalReference r:id="rId3"/>
  </externalReferences>
  <definedNames>
    <definedName name="Kafli1" localSheetId="1">Tilboðsskrá!#REF!</definedName>
    <definedName name="Kafli1">#REF!</definedName>
    <definedName name="_xlnm.Print_Titles">'[1]2.Tilboðsskrá'!#REF!</definedName>
    <definedName name="T1p1" localSheetId="1">Tilboðsskrá!#REF!</definedName>
    <definedName name="T1p1">#REF!</definedName>
    <definedName name="T1p2" localSheetId="1">Tilboðsskrá!#REF!</definedName>
    <definedName name="T1p2">#REF!</definedName>
    <definedName name="T1p3" localSheetId="1">Tilboðsskrá!#REF!</definedName>
    <definedName name="T1p3">#REF!</definedName>
    <definedName name="T2p1" localSheetId="1">Tilboðsskrá!#REF!</definedName>
    <definedName name="T2p1">#REF!</definedName>
    <definedName name="T2p2" localSheetId="1">Tilboðsskrá!#REF!</definedName>
    <definedName name="T2p2">#REF!</definedName>
    <definedName name="T2p3" localSheetId="1">Tilboðsskrá!#REF!</definedName>
    <definedName name="T2p3">#REF!</definedName>
    <definedName name="T2p4" localSheetId="1">Tilboðsskrá!#REF!</definedName>
    <definedName name="T2p4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172" i="13" l="1"/>
  <c r="J173" i="13"/>
  <c r="J7" i="13"/>
  <c r="J8" i="13"/>
  <c r="J9" i="13"/>
  <c r="C10" i="13"/>
  <c r="J10" i="13"/>
  <c r="J12" i="13"/>
  <c r="J13" i="13"/>
  <c r="J16" i="13"/>
  <c r="C17" i="13"/>
  <c r="J17" i="13"/>
  <c r="J18" i="13"/>
  <c r="J19" i="13"/>
  <c r="J20" i="13"/>
  <c r="J21" i="13"/>
  <c r="J26" i="13"/>
  <c r="J27" i="13"/>
  <c r="J28" i="13"/>
  <c r="J29" i="13"/>
  <c r="J31" i="13"/>
  <c r="J32" i="13"/>
  <c r="J33" i="13"/>
  <c r="J34" i="13"/>
  <c r="J35" i="13"/>
  <c r="J36" i="13"/>
  <c r="J44" i="13"/>
  <c r="J45" i="13"/>
  <c r="J46" i="13"/>
  <c r="J47" i="13"/>
  <c r="J48" i="13"/>
  <c r="J50" i="13"/>
  <c r="J51" i="13"/>
  <c r="J57" i="13"/>
  <c r="J58" i="13"/>
  <c r="J60" i="13"/>
  <c r="J61" i="13"/>
  <c r="J62" i="13"/>
  <c r="J68" i="13"/>
  <c r="J70" i="13"/>
  <c r="J71" i="13"/>
  <c r="J73" i="13"/>
  <c r="J74" i="13"/>
  <c r="J75" i="13"/>
  <c r="J76" i="13"/>
  <c r="J83" i="13"/>
  <c r="J84" i="13"/>
  <c r="J85" i="13"/>
  <c r="J87" i="13"/>
  <c r="J88" i="13"/>
  <c r="J89" i="13"/>
  <c r="J90" i="13"/>
  <c r="J92" i="13"/>
  <c r="J93" i="13"/>
  <c r="J94" i="13"/>
  <c r="J96" i="13"/>
  <c r="J97" i="13"/>
  <c r="J98" i="13"/>
  <c r="J100" i="13"/>
  <c r="J101" i="13"/>
  <c r="J107" i="13"/>
  <c r="J108" i="13"/>
  <c r="J110" i="13"/>
  <c r="J111" i="13"/>
  <c r="J112" i="13"/>
  <c r="J113" i="13"/>
  <c r="J114" i="13"/>
  <c r="J116" i="13"/>
  <c r="J117" i="13"/>
  <c r="J119" i="13"/>
  <c r="J121" i="13"/>
  <c r="J127" i="13"/>
  <c r="J128" i="13"/>
  <c r="J129" i="13"/>
  <c r="J130" i="13"/>
  <c r="J136" i="13"/>
  <c r="J137" i="13"/>
  <c r="J138" i="13"/>
  <c r="J140" i="13"/>
  <c r="J141" i="13"/>
  <c r="J142" i="13"/>
  <c r="J144" i="13"/>
  <c r="J145" i="13"/>
  <c r="J146" i="13"/>
  <c r="J149" i="13"/>
  <c r="J151" i="13"/>
  <c r="J153" i="13"/>
  <c r="J154" i="13"/>
  <c r="J155" i="13"/>
  <c r="J158" i="13"/>
  <c r="J161" i="13"/>
  <c r="J166" i="13"/>
  <c r="J167" i="13"/>
  <c r="C168" i="13"/>
  <c r="J168" i="13" s="1"/>
  <c r="C169" i="13"/>
  <c r="J169" i="13" s="1"/>
  <c r="J170" i="13"/>
  <c r="J171" i="13"/>
  <c r="J174" i="13"/>
  <c r="J179" i="13"/>
  <c r="J180" i="13"/>
  <c r="J181" i="13"/>
  <c r="J182" i="13"/>
  <c r="J183" i="13"/>
  <c r="J189" i="13"/>
  <c r="J190" i="13"/>
  <c r="J196" i="13"/>
  <c r="J198" i="13"/>
  <c r="B29" i="3"/>
  <c r="B28" i="3"/>
  <c r="B22" i="3"/>
  <c r="A22" i="3"/>
  <c r="C29" i="3"/>
  <c r="B17" i="3"/>
  <c r="C17" i="3"/>
  <c r="C31" i="3"/>
  <c r="B31" i="3"/>
  <c r="C30" i="3"/>
  <c r="B30" i="3"/>
  <c r="C28" i="3"/>
  <c r="C27" i="3"/>
  <c r="B27" i="3"/>
  <c r="C26" i="3"/>
  <c r="B26" i="3"/>
  <c r="C25" i="3"/>
  <c r="B25" i="3"/>
  <c r="C24" i="3"/>
  <c r="B24" i="3"/>
  <c r="B18" i="3"/>
  <c r="C18" i="3"/>
  <c r="C16" i="3"/>
  <c r="B16" i="3"/>
  <c r="A14" i="3"/>
  <c r="B9" i="3"/>
  <c r="C9" i="3"/>
  <c r="A6" i="3"/>
  <c r="B8" i="3"/>
  <c r="C8" i="3"/>
  <c r="J200" i="13" l="1"/>
  <c r="D31" i="3" s="1"/>
  <c r="J23" i="13"/>
  <c r="D8" i="3" s="1"/>
  <c r="J176" i="13"/>
  <c r="D28" i="3" s="1"/>
  <c r="J163" i="13"/>
  <c r="D27" i="3" s="1"/>
  <c r="J123" i="13"/>
  <c r="D25" i="3" s="1"/>
  <c r="J185" i="13"/>
  <c r="D29" i="3" s="1"/>
  <c r="J38" i="13"/>
  <c r="D9" i="3" s="1"/>
  <c r="J53" i="13"/>
  <c r="D16" i="3" s="1"/>
  <c r="J78" i="13"/>
  <c r="D18" i="3" s="1"/>
  <c r="J103" i="13"/>
  <c r="D24" i="3" s="1"/>
  <c r="J192" i="13"/>
  <c r="D30" i="3" s="1"/>
  <c r="J132" i="13"/>
  <c r="D26" i="3" s="1"/>
  <c r="J64" i="13"/>
  <c r="D17" i="3" s="1"/>
  <c r="D20" i="3" l="1"/>
  <c r="D11" i="3"/>
  <c r="D33" i="3"/>
  <c r="D35" i="3" l="1"/>
</calcChain>
</file>

<file path=xl/sharedStrings.xml><?xml version="1.0" encoding="utf-8"?>
<sst xmlns="http://schemas.openxmlformats.org/spreadsheetml/2006/main" count="687" uniqueCount="250">
  <si>
    <t>Safnblað</t>
  </si>
  <si>
    <t>Samtals 2. kafli:</t>
  </si>
  <si>
    <t xml:space="preserve">Tilboðsskrá </t>
  </si>
  <si>
    <t>Verkþáttur</t>
  </si>
  <si>
    <t>Magn</t>
  </si>
  <si>
    <t>Eining</t>
  </si>
  <si>
    <t>Ein. verð m. vsk.</t>
  </si>
  <si>
    <t>Verð kr.</t>
  </si>
  <si>
    <t xml:space="preserve"> 2.2</t>
  </si>
  <si>
    <t>heild</t>
  </si>
  <si>
    <t>á kr.</t>
  </si>
  <si>
    <t>=</t>
  </si>
  <si>
    <t>kr.</t>
  </si>
  <si>
    <t>Öryggisráðstafanir</t>
  </si>
  <si>
    <t>Öryggisgirðingar, efnisútvegun og fyrsta uppsetning</t>
  </si>
  <si>
    <t>m</t>
  </si>
  <si>
    <t>stk.</t>
  </si>
  <si>
    <t>m²</t>
  </si>
  <si>
    <t>Verkamaður</t>
  </si>
  <si>
    <t>klst</t>
  </si>
  <si>
    <t>Vélamaður/bílstjóri</t>
  </si>
  <si>
    <t>Iðnaðarmaður</t>
  </si>
  <si>
    <t>Mælingarmaður</t>
  </si>
  <si>
    <t>Vörubíll</t>
  </si>
  <si>
    <t>Meðhöndlun núverandi lagna</t>
  </si>
  <si>
    <t>Þverun lagna og ídráttarröra</t>
  </si>
  <si>
    <t xml:space="preserve"> 1.2</t>
  </si>
  <si>
    <t>SAMTALS TILBOÐSLIÐUR 1.2</t>
  </si>
  <si>
    <t>SAMTALS TILBOÐSLIÐUR 2.1</t>
  </si>
  <si>
    <t>sólarhr.</t>
  </si>
  <si>
    <t>1.  AÐSTÆÐUR Á VINNUSVÆÐI OG FL.</t>
  </si>
  <si>
    <t>Jarðvegsdúkur</t>
  </si>
  <si>
    <t>Dæla.  Afköst &lt; 20 l/sek</t>
  </si>
  <si>
    <t xml:space="preserve"> 1.1</t>
  </si>
  <si>
    <t xml:space="preserve"> 1.1.2</t>
  </si>
  <si>
    <t>Hjólavél (15-20t)</t>
  </si>
  <si>
    <t xml:space="preserve"> 1.1.3</t>
  </si>
  <si>
    <t>Frágangur</t>
  </si>
  <si>
    <t>Merkingar vinnusvæðis</t>
  </si>
  <si>
    <t>Öryggisgirðingar, færsla og uppsetning innan svæðis</t>
  </si>
  <si>
    <t>stk</t>
  </si>
  <si>
    <t xml:space="preserve"> 2.2.2</t>
  </si>
  <si>
    <t>Rif núverandi yfirborðs</t>
  </si>
  <si>
    <t>Sögun</t>
  </si>
  <si>
    <t>Sögun steypu</t>
  </si>
  <si>
    <t>Sögun malbiks</t>
  </si>
  <si>
    <t>Upprif á malbiki og steypu</t>
  </si>
  <si>
    <t>Malbikun</t>
  </si>
  <si>
    <t>Sáning</t>
  </si>
  <si>
    <t xml:space="preserve"> 1.1.4</t>
  </si>
  <si>
    <t>Upplýsingaskilti</t>
  </si>
  <si>
    <t>Brottflutningur efnis á losunarstað</t>
  </si>
  <si>
    <t>SAMTALS TILBOÐSLIÐUR 1.1</t>
  </si>
  <si>
    <t>Jarðvinna</t>
  </si>
  <si>
    <t>Aðstaða, öryggisráðstafanir, merkingar o.fl.</t>
  </si>
  <si>
    <t>Reikningsvinna</t>
  </si>
  <si>
    <t>Samtals með VSKi:</t>
  </si>
  <si>
    <t>Göngubrú - fyrsta uppsetning</t>
  </si>
  <si>
    <t xml:space="preserve"> 3.</t>
  </si>
  <si>
    <t>VEITUR</t>
  </si>
  <si>
    <t xml:space="preserve"> 3.2.1</t>
  </si>
  <si>
    <t>Gröftur</t>
  </si>
  <si>
    <t>Gröftur fyrir frárennslislögnum</t>
  </si>
  <si>
    <r>
      <t>m</t>
    </r>
    <r>
      <rPr>
        <vertAlign val="superscript"/>
        <sz val="11"/>
        <rFont val="Times New Roman"/>
        <family val="1"/>
      </rPr>
      <t>3</t>
    </r>
  </si>
  <si>
    <t>Gröftur fyrir öðrum veitulögnum</t>
  </si>
  <si>
    <t xml:space="preserve"> 3.2.2</t>
  </si>
  <si>
    <t>Söndun með frárennslislögnum</t>
  </si>
  <si>
    <t>Söndun með öðrum veitulögnum</t>
  </si>
  <si>
    <t xml:space="preserve"> 3.2.3</t>
  </si>
  <si>
    <r>
      <t>m</t>
    </r>
    <r>
      <rPr>
        <vertAlign val="superscript"/>
        <sz val="11"/>
        <rFont val="Times New Roman"/>
        <family val="1"/>
      </rPr>
      <t>2</t>
    </r>
  </si>
  <si>
    <t xml:space="preserve"> 3.2.4</t>
  </si>
  <si>
    <t>Tengiholur</t>
  </si>
  <si>
    <t>Tengiholur &gt;10m3</t>
  </si>
  <si>
    <t xml:space="preserve"> 3.2.5</t>
  </si>
  <si>
    <t>Lagnaendar</t>
  </si>
  <si>
    <t xml:space="preserve"> 3.2.6</t>
  </si>
  <si>
    <t xml:space="preserve"> 3.2.7</t>
  </si>
  <si>
    <t>Gröftur samsíða lögnum</t>
  </si>
  <si>
    <t xml:space="preserve"> 3.2.8</t>
  </si>
  <si>
    <t>Vegir/Götur/Gangstígar</t>
  </si>
  <si>
    <t xml:space="preserve"> 3.3</t>
  </si>
  <si>
    <t xml:space="preserve">  3.3.3</t>
  </si>
  <si>
    <t>Fráveitulagnir</t>
  </si>
  <si>
    <t>Ø250 PP</t>
  </si>
  <si>
    <t xml:space="preserve">  3.3.4</t>
  </si>
  <si>
    <t>Brunnar</t>
  </si>
  <si>
    <t>Brunnbotnar Ø1000</t>
  </si>
  <si>
    <t>Brunneiningar Ø1000</t>
  </si>
  <si>
    <t>Brunnkeilur Ø600/1000 ásamt upphækkunum</t>
  </si>
  <si>
    <t xml:space="preserve">  3.3.6</t>
  </si>
  <si>
    <t>Frágangur tenginga og langaenda</t>
  </si>
  <si>
    <t>Tengingar við núverandi kerfi</t>
  </si>
  <si>
    <t>Tenging TF1</t>
  </si>
  <si>
    <t xml:space="preserve"> 3.3.8</t>
  </si>
  <si>
    <t>Leka og þrýstiprófun fráveitulagna</t>
  </si>
  <si>
    <t>Myndbandsupptökur</t>
  </si>
  <si>
    <t xml:space="preserve"> 3.4</t>
  </si>
  <si>
    <t xml:space="preserve">  3.4.2</t>
  </si>
  <si>
    <t>Kaldavatnslagnir</t>
  </si>
  <si>
    <t>ø32mm</t>
  </si>
  <si>
    <t>Heimlagnir</t>
  </si>
  <si>
    <t xml:space="preserve"> 3.5</t>
  </si>
  <si>
    <t>Einangruð stálrör, einfalt kerfi</t>
  </si>
  <si>
    <t>DN40</t>
  </si>
  <si>
    <t>DN25</t>
  </si>
  <si>
    <t>DN20</t>
  </si>
  <si>
    <t>Fjöldi suða/samsetninga</t>
  </si>
  <si>
    <t xml:space="preserve">  3.5.5</t>
  </si>
  <si>
    <t>Jarðlokar</t>
  </si>
  <si>
    <t>Heimæðalokar</t>
  </si>
  <si>
    <t xml:space="preserve">  3.5.8</t>
  </si>
  <si>
    <t>Tengingar við núverandi lagnir</t>
  </si>
  <si>
    <t xml:space="preserve">  3.5.10</t>
  </si>
  <si>
    <t>Frauðplötur</t>
  </si>
  <si>
    <t>3.5.11.1</t>
  </si>
  <si>
    <t>Ótengdar heimlagnir</t>
  </si>
  <si>
    <t>Heimæðarendi DN 25</t>
  </si>
  <si>
    <t>SAMTALS TILBOÐSLIÐUR 3.2</t>
  </si>
  <si>
    <t>SAMTALS TILBOÐSLIÐUR 3.3</t>
  </si>
  <si>
    <t>SAMTALS TILBOÐSLIÐUR 3.4</t>
  </si>
  <si>
    <t>Hitaveitulagnir</t>
  </si>
  <si>
    <t>SAMTALS TILBOÐSLIÐUR 3.5</t>
  </si>
  <si>
    <t xml:space="preserve"> 1.1.1</t>
  </si>
  <si>
    <t xml:space="preserve">Aðstaða </t>
  </si>
  <si>
    <t>SAMTALS TILBOÐSLIÐUR 2.2</t>
  </si>
  <si>
    <t>250 mm PP</t>
  </si>
  <si>
    <t>Burðarlag</t>
  </si>
  <si>
    <t>Losun klappar</t>
  </si>
  <si>
    <t xml:space="preserve"> 2.1</t>
  </si>
  <si>
    <t xml:space="preserve"> 2.1.2</t>
  </si>
  <si>
    <t>2.2.3</t>
  </si>
  <si>
    <t xml:space="preserve"> 3.2</t>
  </si>
  <si>
    <t>Fyllingar</t>
  </si>
  <si>
    <t xml:space="preserve">  3.3.5</t>
  </si>
  <si>
    <t xml:space="preserve">  3.4.3</t>
  </si>
  <si>
    <t>Tenging við núverandi lagnir</t>
  </si>
  <si>
    <t xml:space="preserve">  3.4.4</t>
  </si>
  <si>
    <t xml:space="preserve"> 3.6</t>
  </si>
  <si>
    <t>Raflagnir HS-Veitur</t>
  </si>
  <si>
    <t xml:space="preserve"> 3.6.2</t>
  </si>
  <si>
    <t>Tengiskápur</t>
  </si>
  <si>
    <t xml:space="preserve"> 3.6.3</t>
  </si>
  <si>
    <t>Strenglagnir 4x240q Al</t>
  </si>
  <si>
    <t>Strenglagnir 4x10q Cu</t>
  </si>
  <si>
    <t>Jarðvír 35 mm²</t>
  </si>
  <si>
    <t xml:space="preserve"> 3.6.4</t>
  </si>
  <si>
    <t>Strengrör/þverunarrör</t>
  </si>
  <si>
    <t xml:space="preserve"> 3.7</t>
  </si>
  <si>
    <t>Röralögn</t>
  </si>
  <si>
    <t>Heimtaugarör 10mm</t>
  </si>
  <si>
    <t>Fjölpípurör 32mm</t>
  </si>
  <si>
    <t>SAMTALS TILBOÐSLIÐUR 3.7</t>
  </si>
  <si>
    <t>Fjarskiptalagnir Ljósleiðarans</t>
  </si>
  <si>
    <t xml:space="preserve"> 3.8</t>
  </si>
  <si>
    <t xml:space="preserve">Fjarskiptalagnir Mílu ehf. </t>
  </si>
  <si>
    <t>Lagning fjölpípuröra</t>
  </si>
  <si>
    <t>43mm 14xø7mm+2xø12mm fjölpípurör lagt í skurð</t>
  </si>
  <si>
    <t>Lagning blástursröra</t>
  </si>
  <si>
    <t>ø7mm blástursrör lagt í skurð</t>
  </si>
  <si>
    <t>Tæki án vélamanns</t>
  </si>
  <si>
    <t>Smágrafa</t>
  </si>
  <si>
    <t>Vörubíll með krana</t>
  </si>
  <si>
    <t>Traktorsgrafa</t>
  </si>
  <si>
    <t>3.5.5.3</t>
  </si>
  <si>
    <t>3.5.5.1</t>
  </si>
  <si>
    <t>Lokar</t>
  </si>
  <si>
    <t>3.5.11</t>
  </si>
  <si>
    <t>Aflagt lagnaefni</t>
  </si>
  <si>
    <t>Fjarlægja eldri lagnir</t>
  </si>
  <si>
    <t xml:space="preserve">á kr. </t>
  </si>
  <si>
    <t xml:space="preserve">  3.5.13</t>
  </si>
  <si>
    <t>TP1. Tenging við DN80</t>
  </si>
  <si>
    <t>Einangrun og samskeyti</t>
  </si>
  <si>
    <t>3.5.1.2</t>
  </si>
  <si>
    <t xml:space="preserve">  3.5.1.1</t>
  </si>
  <si>
    <t>2.2.4</t>
  </si>
  <si>
    <t xml:space="preserve"> 2.1.3</t>
  </si>
  <si>
    <t>TP2-4. Tenging við núverandi heimlagnir</t>
  </si>
  <si>
    <t>Ø160 PP</t>
  </si>
  <si>
    <t>Bráðabirgða bílastæði</t>
  </si>
  <si>
    <t>Göngubrýr, efnisútvegun og fyrsta uppsetning</t>
  </si>
  <si>
    <t>Göngubrú - endurnotkun</t>
  </si>
  <si>
    <t>Þverun göngustíga</t>
  </si>
  <si>
    <t xml:space="preserve">  3.4.5</t>
  </si>
  <si>
    <t>Bráðabirgðatengingar</t>
  </si>
  <si>
    <t>Heild</t>
  </si>
  <si>
    <t>Bráðabirgðaaðgerðir</t>
  </si>
  <si>
    <t>Fylling í jarðvegsskipti</t>
  </si>
  <si>
    <t>Malarslitlag</t>
  </si>
  <si>
    <t>Bráðabirgða gönugleið</t>
  </si>
  <si>
    <t>Upprif á steyptum kantsteini</t>
  </si>
  <si>
    <t>Upprif á hellum til endurnota</t>
  </si>
  <si>
    <t>Trébretti fyrir hellur</t>
  </si>
  <si>
    <t xml:space="preserve"> 2.1.5</t>
  </si>
  <si>
    <t xml:space="preserve"> 2.1.4</t>
  </si>
  <si>
    <t>Hellulögn með endurnýtanlegum hellum</t>
  </si>
  <si>
    <t>Styrktarkantur bak við hellur</t>
  </si>
  <si>
    <t>Hellulögn</t>
  </si>
  <si>
    <t>Steyptir kantar</t>
  </si>
  <si>
    <t>2.2.5</t>
  </si>
  <si>
    <t>Sögun á steyptum kantsteini</t>
  </si>
  <si>
    <t>Tenging nýrra heimæða við núv. Regnvatnslagnir</t>
  </si>
  <si>
    <t>Merking vinnusvæða</t>
  </si>
  <si>
    <t>Göngubrýr, færsla og uppsetning</t>
  </si>
  <si>
    <t>Götulýsing</t>
  </si>
  <si>
    <t xml:space="preserve"> 3.7.2</t>
  </si>
  <si>
    <t xml:space="preserve"> 3.7.3</t>
  </si>
  <si>
    <t xml:space="preserve"> 3.7.4</t>
  </si>
  <si>
    <t xml:space="preserve"> 3.8.3.1</t>
  </si>
  <si>
    <t xml:space="preserve"> 3.9</t>
  </si>
  <si>
    <t xml:space="preserve"> 3.9.2</t>
  </si>
  <si>
    <t xml:space="preserve"> 3.9.3.1</t>
  </si>
  <si>
    <t>SAMTALS TILBOÐSLIÐUR 3.9</t>
  </si>
  <si>
    <t>SAMTALS TILBOÐSLIÐUR 3.8</t>
  </si>
  <si>
    <t>SAMTALS TILBOÐSLIÐUR 3.6</t>
  </si>
  <si>
    <t>Jarðstrengir, 4x10q Cu, efni</t>
  </si>
  <si>
    <t>Jarðstrengir, 4x10q Cu, lagðir í skurð</t>
  </si>
  <si>
    <t xml:space="preserve"> 3.6.5</t>
  </si>
  <si>
    <t>Ídráttarrör, efni</t>
  </si>
  <si>
    <t>Ídráttarrör, lagt í skurð</t>
  </si>
  <si>
    <t>Jarðstrengir, 4x10q Cu, dreginn í rör</t>
  </si>
  <si>
    <t>Ljósastólpar 5-6,3 m (upp úr jörðu), uppsetning</t>
  </si>
  <si>
    <t>Færsla á ljósastólpum 5-6.3 m (upp úr jörðu)</t>
  </si>
  <si>
    <t>2.  GÖNGULEIÐ, RIF NÚVERANDI YFIRBORÐS OG FRÁGANGUR</t>
  </si>
  <si>
    <t>Gröftur og brottakstur</t>
  </si>
  <si>
    <t>Fyllingar með aðkeyrðu efni</t>
  </si>
  <si>
    <t>Mulningur</t>
  </si>
  <si>
    <t>Steypt stétt</t>
  </si>
  <si>
    <t>SAMTALS TILBOÐSLIÐUR 2.3</t>
  </si>
  <si>
    <t xml:space="preserve"> 2.3</t>
  </si>
  <si>
    <t>2.3.3</t>
  </si>
  <si>
    <t>2.3.4</t>
  </si>
  <si>
    <t>2.3.5</t>
  </si>
  <si>
    <t>2.3.6</t>
  </si>
  <si>
    <t xml:space="preserve"> 3.2.8.1</t>
  </si>
  <si>
    <t>Efni nýtt í jarðvegsfyllingar</t>
  </si>
  <si>
    <t>Efni ekið á tipp</t>
  </si>
  <si>
    <t>Styrktarlag</t>
  </si>
  <si>
    <t xml:space="preserve">Burðarhæf fylling </t>
  </si>
  <si>
    <t>Malbik í götur, bílastæði og göngustíga - 50mm lag</t>
  </si>
  <si>
    <t>Kantsteinn staðsteyptur 10mm hár</t>
  </si>
  <si>
    <t>Kantsteinn staðsteyptur (endurgerður)</t>
  </si>
  <si>
    <t xml:space="preserve"> 2.3.2</t>
  </si>
  <si>
    <t>Samtals 1. kafli:</t>
  </si>
  <si>
    <t>Niðurföll</t>
  </si>
  <si>
    <t xml:space="preserve">  3.3.7</t>
  </si>
  <si>
    <t xml:space="preserve"> 3.3.9</t>
  </si>
  <si>
    <t>Samtals 3. kafli:</t>
  </si>
  <si>
    <t>Taka niður ljósastólpa v. skurðvinnu (fara upp á sama stað)</t>
  </si>
  <si>
    <t>Setja upp ljósastólpa á sama stað (voru teknir niður v. skurðv.)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</si>
</sst>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-* #,##0.00\ _k_r_-;\-* #,##0.00\ _k_r_-;_-* &quot;-&quot;??\ _k_r_-;_-@_-"/>
    <numFmt numFmtId="165" formatCode="_-* #,##0\ &quot;kr.&quot;_-;\-* #,##0\ &quot;kr.&quot;_-;_-* &quot;-&quot;\ &quot;kr.&quot;_-;_-@_-"/>
    <numFmt numFmtId="166" formatCode="_-* #,##0\ _k_r_._-;\-* #,##0\ _k_r_._-;_-* &quot;-&quot;\ _k_r_._-;_-@_-"/>
    <numFmt numFmtId="167" formatCode="_-* #,##0.00\ &quot;kr.&quot;_-;\-* #,##0.00\ &quot;kr.&quot;_-;_-* &quot;-&quot;??\ &quot;kr.&quot;_-;_-@_-"/>
    <numFmt numFmtId="168" formatCode="_-* #,##0.00\ _k_r_._-;\-* #,##0.00\ _k_r_._-;_-* &quot;-&quot;??\ _k_r_._-;_-@_-"/>
    <numFmt numFmtId="169" formatCode="#,##0\ _k_r_."/>
    <numFmt numFmtId="170" formatCode="_-* #,##0\ [$kr.-40F]_-;\-* #,##0\ [$kr.-40F]_-;_-* &quot;-&quot;??\ [$kr.-40F]_-;_-@_-"/>
    <numFmt numFmtId="171" formatCode="#,##0.0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2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rgb="FF00B050"/>
      <name val="Arial"/>
      <family val="2"/>
    </font>
    <font>
      <b/>
      <sz val="10"/>
      <name val="Arial"/>
      <family val="2"/>
    </font>
    <font>
      <sz val="8"/>
      <name val="Calibri"/>
      <family val="2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2"/>
      <name val="Arial"/>
      <family val="2"/>
    </font>
    <font>
      <sz val="12"/>
      <name val="Times New Roman"/>
      <family val="1"/>
    </font>
    <font>
      <vertAlign val="superscript"/>
      <sz val="11"/>
      <name val="Times New Roman"/>
      <family val="1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auto="1"/>
      </bottom>
      <diagonal/>
    </border>
    <border>
      <left/>
      <right/>
      <top style="thin">
        <color indexed="64"/>
      </top>
      <bottom/>
      <diagonal/>
    </border>
  </borders>
  <cellStyleXfs count="52">
    <xf numFmtId="0" fontId="0" fillId="0" borderId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3" fillId="0" borderId="9" applyNumberFormat="0" applyFill="0" applyAlignment="0" applyProtection="0"/>
    <xf numFmtId="0" fontId="14" fillId="0" borderId="9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4" fillId="4" borderId="0" applyNumberFormat="0" applyBorder="0" applyAlignment="0" applyProtection="0"/>
    <xf numFmtId="0" fontId="5" fillId="5" borderId="1" applyNumberFormat="0" applyAlignment="0" applyProtection="0"/>
    <xf numFmtId="0" fontId="6" fillId="6" borderId="2" applyNumberFormat="0" applyAlignment="0" applyProtection="0"/>
    <xf numFmtId="0" fontId="7" fillId="6" borderId="1" applyNumberFormat="0" applyAlignment="0" applyProtection="0"/>
    <xf numFmtId="0" fontId="8" fillId="0" borderId="3" applyNumberFormat="0" applyFill="0" applyAlignment="0" applyProtection="0"/>
    <xf numFmtId="0" fontId="9" fillId="7" borderId="4" applyNumberFormat="0" applyAlignment="0" applyProtection="0"/>
    <xf numFmtId="0" fontId="10" fillId="0" borderId="0" applyNumberFormat="0" applyFill="0" applyBorder="0" applyAlignment="0" applyProtection="0"/>
    <xf numFmtId="0" fontId="1" fillId="8" borderId="5" applyNumberFormat="0" applyFont="0" applyAlignment="0" applyProtection="0"/>
    <xf numFmtId="0" fontId="14" fillId="0" borderId="7" applyNumberFormat="0" applyFill="0" applyAlignment="0" applyProtection="0"/>
    <xf numFmtId="0" fontId="1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1" fillId="32" borderId="0" applyNumberFormat="0" applyBorder="0" applyAlignment="0" applyProtection="0"/>
    <xf numFmtId="0" fontId="16" fillId="0" borderId="0" applyNumberFormat="0" applyFill="0" applyBorder="0" applyAlignment="0" applyProtection="0"/>
    <xf numFmtId="164" fontId="12" fillId="0" borderId="0" applyFont="0" applyFill="0" applyBorder="0" applyAlignment="0" applyProtection="0"/>
    <xf numFmtId="0" fontId="1" fillId="0" borderId="0"/>
    <xf numFmtId="164" fontId="12" fillId="0" borderId="0" applyFont="0" applyFill="0" applyBorder="0" applyAlignment="0" applyProtection="0"/>
    <xf numFmtId="0" fontId="30" fillId="0" borderId="0"/>
    <xf numFmtId="0" fontId="31" fillId="0" borderId="0"/>
  </cellStyleXfs>
  <cellXfs count="189">
    <xf numFmtId="0" fontId="0" fillId="0" borderId="0" xfId="0"/>
    <xf numFmtId="1" fontId="18" fillId="0" borderId="9" xfId="7" applyNumberFormat="1" applyFont="1" applyAlignment="1">
      <alignment horizontal="center" vertical="center"/>
    </xf>
    <xf numFmtId="1" fontId="19" fillId="0" borderId="0" xfId="8" applyNumberFormat="1" applyFont="1" applyBorder="1" applyAlignment="1">
      <alignment horizontal="center" vertical="center"/>
    </xf>
    <xf numFmtId="1" fontId="19" fillId="0" borderId="7" xfId="21" applyNumberFormat="1" applyFont="1" applyAlignment="1">
      <alignment horizontal="center" vertical="center"/>
    </xf>
    <xf numFmtId="170" fontId="20" fillId="0" borderId="0" xfId="47" applyNumberFormat="1" applyFont="1"/>
    <xf numFmtId="170" fontId="20" fillId="0" borderId="6" xfId="47" applyNumberFormat="1" applyFont="1" applyBorder="1"/>
    <xf numFmtId="0" fontId="22" fillId="0" borderId="0" xfId="0" applyFont="1"/>
    <xf numFmtId="0" fontId="22" fillId="0" borderId="8" xfId="0" applyFont="1" applyBorder="1"/>
    <xf numFmtId="49" fontId="16" fillId="0" borderId="8" xfId="0" applyNumberFormat="1" applyFont="1" applyBorder="1"/>
    <xf numFmtId="0" fontId="16" fillId="0" borderId="8" xfId="0" applyFont="1" applyBorder="1"/>
    <xf numFmtId="1" fontId="23" fillId="0" borderId="8" xfId="0" applyNumberFormat="1" applyFont="1" applyBorder="1" applyAlignment="1">
      <alignment horizontal="center" vertical="center"/>
    </xf>
    <xf numFmtId="0" fontId="23" fillId="0" borderId="8" xfId="0" applyFont="1" applyBorder="1" applyAlignment="1">
      <alignment horizontal="center"/>
    </xf>
    <xf numFmtId="0" fontId="16" fillId="0" borderId="0" xfId="0" applyFont="1"/>
    <xf numFmtId="0" fontId="1" fillId="0" borderId="0" xfId="0" applyFont="1"/>
    <xf numFmtId="49" fontId="16" fillId="0" borderId="0" xfId="0" applyNumberFormat="1" applyFont="1"/>
    <xf numFmtId="1" fontId="23" fillId="0" borderId="0" xfId="0" applyNumberFormat="1" applyFont="1" applyAlignment="1">
      <alignment horizontal="center" vertical="center"/>
    </xf>
    <xf numFmtId="0" fontId="23" fillId="0" borderId="0" xfId="0" applyFont="1" applyAlignment="1">
      <alignment horizontal="center"/>
    </xf>
    <xf numFmtId="1" fontId="1" fillId="0" borderId="0" xfId="0" applyNumberFormat="1" applyFont="1" applyAlignment="1">
      <alignment horizontal="center" vertical="center"/>
    </xf>
    <xf numFmtId="49" fontId="1" fillId="0" borderId="0" xfId="0" applyNumberFormat="1" applyFont="1"/>
    <xf numFmtId="0" fontId="1" fillId="0" borderId="0" xfId="0" applyFont="1" applyAlignment="1">
      <alignment horizontal="center"/>
    </xf>
    <xf numFmtId="49" fontId="15" fillId="33" borderId="0" xfId="6" applyNumberFormat="1" applyFont="1" applyFill="1" applyAlignment="1">
      <alignment horizontal="left"/>
    </xf>
    <xf numFmtId="0" fontId="1" fillId="33" borderId="0" xfId="0" applyFont="1" applyFill="1" applyAlignment="1">
      <alignment horizontal="center"/>
    </xf>
    <xf numFmtId="0" fontId="1" fillId="33" borderId="0" xfId="0" applyFont="1" applyFill="1"/>
    <xf numFmtId="0" fontId="24" fillId="0" borderId="0" xfId="8" applyFont="1" applyBorder="1"/>
    <xf numFmtId="49" fontId="17" fillId="0" borderId="0" xfId="10" applyNumberFormat="1" applyAlignment="1">
      <alignment horizontal="center"/>
    </xf>
    <xf numFmtId="0" fontId="14" fillId="0" borderId="6" xfId="21" applyBorder="1"/>
    <xf numFmtId="0" fontId="14" fillId="0" borderId="0" xfId="8" applyBorder="1"/>
    <xf numFmtId="0" fontId="14" fillId="0" borderId="7" xfId="21"/>
    <xf numFmtId="0" fontId="15" fillId="0" borderId="0" xfId="6"/>
    <xf numFmtId="49" fontId="13" fillId="0" borderId="9" xfId="7" applyNumberFormat="1" applyAlignment="1">
      <alignment vertical="center"/>
    </xf>
    <xf numFmtId="0" fontId="13" fillId="0" borderId="9" xfId="7"/>
    <xf numFmtId="0" fontId="13" fillId="0" borderId="9" xfId="7" applyAlignment="1">
      <alignment horizontal="left"/>
    </xf>
    <xf numFmtId="0" fontId="13" fillId="0" borderId="9" xfId="7" applyAlignment="1">
      <alignment horizontal="right"/>
    </xf>
    <xf numFmtId="49" fontId="14" fillId="0" borderId="0" xfId="8" applyNumberFormat="1" applyBorder="1" applyAlignment="1">
      <alignment horizontal="left"/>
    </xf>
    <xf numFmtId="0" fontId="14" fillId="0" borderId="0" xfId="8" applyBorder="1" applyAlignment="1">
      <alignment horizontal="left"/>
    </xf>
    <xf numFmtId="169" fontId="14" fillId="0" borderId="0" xfId="8" applyNumberFormat="1" applyBorder="1"/>
    <xf numFmtId="49" fontId="17" fillId="0" borderId="0" xfId="9" applyNumberFormat="1" applyAlignment="1">
      <alignment horizontal="left"/>
    </xf>
    <xf numFmtId="0" fontId="17" fillId="0" borderId="0" xfId="9"/>
    <xf numFmtId="0" fontId="16" fillId="0" borderId="0" xfId="46" applyAlignment="1">
      <alignment horizontal="center"/>
    </xf>
    <xf numFmtId="0" fontId="16" fillId="0" borderId="0" xfId="46" applyAlignment="1">
      <alignment horizontal="right"/>
    </xf>
    <xf numFmtId="0" fontId="16" fillId="0" borderId="0" xfId="46"/>
    <xf numFmtId="3" fontId="16" fillId="0" borderId="6" xfId="46" applyNumberFormat="1" applyBorder="1" applyProtection="1">
      <protection locked="0"/>
    </xf>
    <xf numFmtId="0" fontId="16" fillId="0" borderId="0" xfId="46" quotePrefix="1" applyAlignment="1">
      <alignment horizontal="center"/>
    </xf>
    <xf numFmtId="3" fontId="16" fillId="0" borderId="6" xfId="46" applyNumberFormat="1" applyBorder="1"/>
    <xf numFmtId="3" fontId="16" fillId="0" borderId="0" xfId="46" applyNumberFormat="1"/>
    <xf numFmtId="1" fontId="16" fillId="0" borderId="0" xfId="46" applyNumberFormat="1" applyAlignment="1">
      <alignment horizontal="center" vertical="center"/>
    </xf>
    <xf numFmtId="49" fontId="25" fillId="0" borderId="0" xfId="0" applyNumberFormat="1" applyFont="1"/>
    <xf numFmtId="0" fontId="12" fillId="0" borderId="0" xfId="0" applyFont="1"/>
    <xf numFmtId="1" fontId="12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left"/>
    </xf>
    <xf numFmtId="0" fontId="12" fillId="0" borderId="0" xfId="0" applyFont="1" applyAlignment="1">
      <alignment horizontal="right"/>
    </xf>
    <xf numFmtId="49" fontId="12" fillId="0" borderId="0" xfId="0" applyNumberFormat="1" applyFont="1" applyAlignment="1">
      <alignment horizontal="left"/>
    </xf>
    <xf numFmtId="0" fontId="14" fillId="0" borderId="7" xfId="21" applyAlignment="1">
      <alignment horizontal="left"/>
    </xf>
    <xf numFmtId="3" fontId="14" fillId="0" borderId="7" xfId="21" applyNumberFormat="1" applyAlignment="1">
      <alignment horizontal="right"/>
    </xf>
    <xf numFmtId="0" fontId="14" fillId="0" borderId="0" xfId="8" applyBorder="1" applyAlignment="1">
      <alignment horizontal="justify" vertical="center"/>
    </xf>
    <xf numFmtId="0" fontId="16" fillId="0" borderId="0" xfId="46" quotePrefix="1"/>
    <xf numFmtId="49" fontId="26" fillId="0" borderId="0" xfId="0" applyNumberFormat="1" applyFont="1" applyAlignment="1">
      <alignment horizontal="left"/>
    </xf>
    <xf numFmtId="0" fontId="17" fillId="0" borderId="0" xfId="10" applyNumberFormat="1" applyAlignment="1">
      <alignment horizontal="left"/>
    </xf>
    <xf numFmtId="49" fontId="13" fillId="0" borderId="0" xfId="8" applyNumberFormat="1" applyFont="1" applyBorder="1"/>
    <xf numFmtId="0" fontId="16" fillId="0" borderId="0" xfId="9" applyFont="1"/>
    <xf numFmtId="3" fontId="16" fillId="0" borderId="0" xfId="46" applyNumberFormat="1" applyBorder="1"/>
    <xf numFmtId="0" fontId="17" fillId="0" borderId="0" xfId="9" applyFill="1"/>
    <xf numFmtId="49" fontId="21" fillId="0" borderId="0" xfId="6" applyNumberFormat="1" applyFont="1" applyAlignment="1"/>
    <xf numFmtId="0" fontId="14" fillId="0" borderId="0" xfId="21" applyBorder="1"/>
    <xf numFmtId="1" fontId="19" fillId="0" borderId="0" xfId="21" applyNumberFormat="1" applyFont="1" applyBorder="1" applyAlignment="1">
      <alignment horizontal="center" vertical="center"/>
    </xf>
    <xf numFmtId="0" fontId="14" fillId="0" borderId="0" xfId="21" applyBorder="1" applyAlignment="1">
      <alignment horizontal="left"/>
    </xf>
    <xf numFmtId="3" fontId="14" fillId="0" borderId="0" xfId="21" applyNumberFormat="1" applyBorder="1" applyAlignment="1">
      <alignment horizontal="right"/>
    </xf>
    <xf numFmtId="0" fontId="17" fillId="0" borderId="0" xfId="10" applyNumberFormat="1" applyAlignment="1">
      <alignment horizontal="center"/>
    </xf>
    <xf numFmtId="170" fontId="20" fillId="0" borderId="0" xfId="47" applyNumberFormat="1" applyFont="1" applyBorder="1"/>
    <xf numFmtId="49" fontId="13" fillId="0" borderId="0" xfId="7" applyNumberFormat="1" applyBorder="1"/>
    <xf numFmtId="1" fontId="16" fillId="0" borderId="0" xfId="46" applyNumberFormat="1" applyAlignment="1">
      <alignment horizontal="center"/>
    </xf>
    <xf numFmtId="0" fontId="12" fillId="0" borderId="0" xfId="0" applyFont="1" applyProtection="1"/>
    <xf numFmtId="0" fontId="14" fillId="0" borderId="7" xfId="21" applyAlignment="1" applyProtection="1">
      <alignment horizontal="center"/>
    </xf>
    <xf numFmtId="3" fontId="16" fillId="0" borderId="0" xfId="46" applyNumberFormat="1" applyProtection="1"/>
    <xf numFmtId="0" fontId="14" fillId="0" borderId="0" xfId="8" applyBorder="1" applyProtection="1"/>
    <xf numFmtId="0" fontId="13" fillId="0" borderId="9" xfId="7" applyProtection="1"/>
    <xf numFmtId="0" fontId="14" fillId="0" borderId="0" xfId="21" applyBorder="1" applyAlignment="1" applyProtection="1">
      <alignment horizontal="center"/>
    </xf>
    <xf numFmtId="3" fontId="16" fillId="0" borderId="0" xfId="46" applyNumberFormat="1" applyBorder="1" applyProtection="1">
      <protection locked="0"/>
    </xf>
    <xf numFmtId="170" fontId="20" fillId="0" borderId="8" xfId="47" applyNumberFormat="1" applyFont="1" applyBorder="1"/>
    <xf numFmtId="0" fontId="17" fillId="0" borderId="0" xfId="9" applyFont="1"/>
    <xf numFmtId="0" fontId="14" fillId="0" borderId="0" xfId="8" applyBorder="1"/>
    <xf numFmtId="0" fontId="17" fillId="0" borderId="0" xfId="9"/>
    <xf numFmtId="0" fontId="16" fillId="0" borderId="0" xfId="46"/>
    <xf numFmtId="0" fontId="17" fillId="0" borderId="0" xfId="46" applyFont="1"/>
    <xf numFmtId="1" fontId="16" fillId="33" borderId="0" xfId="9" applyNumberFormat="1" applyFont="1" applyFill="1" applyAlignment="1">
      <alignment horizontal="center" vertical="center"/>
    </xf>
    <xf numFmtId="0" fontId="16" fillId="33" borderId="0" xfId="46" applyFill="1" applyAlignment="1">
      <alignment horizontal="center"/>
    </xf>
    <xf numFmtId="0" fontId="16" fillId="33" borderId="0" xfId="46" applyFill="1" applyAlignment="1">
      <alignment horizontal="right"/>
    </xf>
    <xf numFmtId="0" fontId="16" fillId="33" borderId="0" xfId="46" applyFill="1"/>
    <xf numFmtId="3" fontId="16" fillId="33" borderId="6" xfId="46" applyNumberFormat="1" applyFill="1" applyBorder="1" applyProtection="1">
      <protection locked="0"/>
    </xf>
    <xf numFmtId="1" fontId="16" fillId="0" borderId="0" xfId="46" applyNumberFormat="1" applyFill="1" applyAlignment="1">
      <alignment horizontal="center" vertical="center"/>
    </xf>
    <xf numFmtId="0" fontId="16" fillId="0" borderId="0" xfId="46" applyFill="1" applyAlignment="1">
      <alignment horizontal="center"/>
    </xf>
    <xf numFmtId="0" fontId="16" fillId="0" borderId="0" xfId="46" applyFill="1" applyAlignment="1">
      <alignment horizontal="right"/>
    </xf>
    <xf numFmtId="0" fontId="16" fillId="0" borderId="0" xfId="46" applyFill="1"/>
    <xf numFmtId="0" fontId="28" fillId="0" borderId="0" xfId="0" applyFont="1" applyAlignment="1">
      <alignment horizontal="left"/>
    </xf>
    <xf numFmtId="0" fontId="29" fillId="0" borderId="0" xfId="0" applyFont="1" applyAlignment="1">
      <alignment horizontal="center"/>
    </xf>
    <xf numFmtId="171" fontId="29" fillId="0" borderId="0" xfId="0" applyNumberFormat="1" applyFont="1" applyAlignment="1">
      <alignment horizontal="right"/>
    </xf>
    <xf numFmtId="3" fontId="29" fillId="0" borderId="0" xfId="0" applyNumberFormat="1" applyFont="1"/>
    <xf numFmtId="3" fontId="29" fillId="0" borderId="0" xfId="0" applyNumberFormat="1" applyFont="1" applyAlignment="1">
      <alignment horizontal="center"/>
    </xf>
    <xf numFmtId="0" fontId="28" fillId="0" borderId="0" xfId="50" applyFont="1"/>
    <xf numFmtId="0" fontId="29" fillId="0" borderId="0" xfId="51" applyFont="1" applyAlignment="1">
      <alignment horizontal="center"/>
    </xf>
    <xf numFmtId="3" fontId="29" fillId="0" borderId="0" xfId="51" applyNumberFormat="1" applyFont="1"/>
    <xf numFmtId="3" fontId="29" fillId="0" borderId="0" xfId="51" applyNumberFormat="1" applyFont="1" applyAlignment="1">
      <alignment horizontal="center"/>
    </xf>
    <xf numFmtId="0" fontId="29" fillId="0" borderId="0" xfId="0" applyFont="1"/>
    <xf numFmtId="0" fontId="29" fillId="0" borderId="0" xfId="50" applyFont="1"/>
    <xf numFmtId="0" fontId="28" fillId="0" borderId="0" xfId="0" applyFont="1"/>
    <xf numFmtId="3" fontId="29" fillId="0" borderId="0" xfId="0" applyNumberFormat="1" applyFont="1" applyProtection="1">
      <protection locked="0"/>
    </xf>
    <xf numFmtId="0" fontId="29" fillId="0" borderId="0" xfId="50" applyFont="1" applyAlignment="1">
      <alignment horizontal="left"/>
    </xf>
    <xf numFmtId="14" fontId="28" fillId="0" borderId="0" xfId="50" applyNumberFormat="1" applyFont="1" applyAlignment="1">
      <alignment horizontal="right"/>
    </xf>
    <xf numFmtId="171" fontId="29" fillId="0" borderId="0" xfId="0" applyNumberFormat="1" applyFont="1"/>
    <xf numFmtId="3" fontId="29" fillId="0" borderId="0" xfId="50" applyNumberFormat="1" applyFont="1"/>
    <xf numFmtId="3" fontId="28" fillId="0" borderId="0" xfId="50" applyNumberFormat="1" applyFont="1"/>
    <xf numFmtId="3" fontId="29" fillId="0" borderId="0" xfId="0" applyNumberFormat="1" applyFont="1" applyFill="1" applyBorder="1" applyAlignment="1">
      <alignment horizontal="center"/>
    </xf>
    <xf numFmtId="3" fontId="29" fillId="0" borderId="0" xfId="0" applyNumberFormat="1" applyFont="1" applyFill="1" applyBorder="1" applyProtection="1">
      <protection locked="0"/>
    </xf>
    <xf numFmtId="3" fontId="29" fillId="0" borderId="0" xfId="0" applyNumberFormat="1" applyFont="1" applyFill="1" applyBorder="1"/>
    <xf numFmtId="0" fontId="0" fillId="0" borderId="0" xfId="0" applyFill="1" applyBorder="1"/>
    <xf numFmtId="0" fontId="29" fillId="0" borderId="0" xfId="51" applyFont="1" applyFill="1" applyBorder="1" applyAlignment="1">
      <alignment horizontal="center"/>
    </xf>
    <xf numFmtId="3" fontId="29" fillId="0" borderId="0" xfId="51" applyNumberFormat="1" applyFont="1" applyFill="1" applyBorder="1" applyAlignment="1">
      <alignment horizontal="center"/>
    </xf>
    <xf numFmtId="3" fontId="28" fillId="0" borderId="0" xfId="50" applyNumberFormat="1" applyFont="1" applyFill="1" applyBorder="1" applyAlignment="1">
      <alignment horizontal="center"/>
    </xf>
    <xf numFmtId="3" fontId="28" fillId="0" borderId="0" xfId="0" applyNumberFormat="1" applyFont="1" applyFill="1" applyBorder="1" applyAlignment="1">
      <alignment horizontal="center"/>
    </xf>
    <xf numFmtId="3" fontId="29" fillId="0" borderId="0" xfId="50" applyNumberFormat="1" applyFont="1" applyFill="1" applyBorder="1"/>
    <xf numFmtId="3" fontId="29" fillId="0" borderId="0" xfId="0" applyNumberFormat="1" applyFont="1" applyBorder="1"/>
    <xf numFmtId="3" fontId="29" fillId="0" borderId="10" xfId="0" applyNumberFormat="1" applyFont="1" applyBorder="1"/>
    <xf numFmtId="0" fontId="29" fillId="0" borderId="0" xfId="51" applyFont="1" applyBorder="1" applyAlignment="1">
      <alignment horizontal="center"/>
    </xf>
    <xf numFmtId="3" fontId="16" fillId="0" borderId="8" xfId="46" applyNumberFormat="1" applyBorder="1"/>
    <xf numFmtId="0" fontId="17" fillId="0" borderId="0" xfId="46" applyFont="1" applyFill="1"/>
    <xf numFmtId="3" fontId="20" fillId="0" borderId="6" xfId="47" applyNumberFormat="1" applyFont="1" applyBorder="1"/>
    <xf numFmtId="3" fontId="20" fillId="0" borderId="0" xfId="47" applyNumberFormat="1" applyFont="1" applyBorder="1"/>
    <xf numFmtId="49" fontId="17" fillId="0" borderId="0" xfId="10" applyNumberFormat="1" applyFill="1" applyBorder="1" applyAlignment="1">
      <alignment horizontal="left"/>
    </xf>
    <xf numFmtId="0" fontId="17" fillId="0" borderId="0" xfId="9" applyFill="1" applyBorder="1" applyAlignment="1" applyProtection="1">
      <alignment horizontal="left"/>
    </xf>
    <xf numFmtId="1" fontId="16" fillId="0" borderId="0" xfId="46" applyNumberFormat="1" applyFill="1" applyBorder="1" applyAlignment="1">
      <alignment horizontal="center" vertical="center"/>
    </xf>
    <xf numFmtId="0" fontId="16" fillId="0" borderId="0" xfId="46" applyFill="1" applyBorder="1" applyAlignment="1">
      <alignment horizontal="center"/>
    </xf>
    <xf numFmtId="0" fontId="16" fillId="0" borderId="0" xfId="46" applyFill="1" applyBorder="1" applyAlignment="1">
      <alignment horizontal="right"/>
    </xf>
    <xf numFmtId="0" fontId="16" fillId="0" borderId="0" xfId="46" quotePrefix="1" applyFill="1" applyBorder="1" applyAlignment="1">
      <alignment horizontal="center"/>
    </xf>
    <xf numFmtId="0" fontId="16" fillId="0" borderId="0" xfId="46" applyFill="1" applyBorder="1"/>
    <xf numFmtId="3" fontId="16" fillId="0" borderId="6" xfId="46" applyNumberFormat="1" applyFill="1" applyBorder="1"/>
    <xf numFmtId="0" fontId="19" fillId="0" borderId="0" xfId="0" applyFont="1"/>
    <xf numFmtId="49" fontId="17" fillId="0" borderId="0" xfId="9" applyNumberFormat="1" applyFill="1" applyBorder="1" applyAlignment="1">
      <alignment horizontal="left"/>
    </xf>
    <xf numFmtId="0" fontId="17" fillId="0" borderId="0" xfId="9" applyFill="1" applyBorder="1"/>
    <xf numFmtId="1" fontId="19" fillId="0" borderId="0" xfId="8" applyNumberFormat="1" applyFont="1" applyFill="1" applyBorder="1" applyAlignment="1">
      <alignment horizontal="center" vertical="center"/>
    </xf>
    <xf numFmtId="0" fontId="19" fillId="0" borderId="0" xfId="0" applyFont="1" applyBorder="1"/>
    <xf numFmtId="3" fontId="16" fillId="0" borderId="0" xfId="46" applyNumberFormat="1" applyFill="1" applyBorder="1" applyProtection="1">
      <protection locked="0"/>
    </xf>
    <xf numFmtId="3" fontId="16" fillId="0" borderId="0" xfId="46" applyNumberFormat="1" applyFill="1" applyBorder="1"/>
    <xf numFmtId="0" fontId="17" fillId="0" borderId="0" xfId="10" applyNumberFormat="1"/>
    <xf numFmtId="0" fontId="1" fillId="0" borderId="0" xfId="0" applyNumberFormat="1" applyFont="1"/>
    <xf numFmtId="0" fontId="17" fillId="0" borderId="0" xfId="0" applyFont="1"/>
    <xf numFmtId="0" fontId="16" fillId="0" borderId="0" xfId="46" quotePrefix="1" applyBorder="1" applyAlignment="1">
      <alignment horizontal="center"/>
    </xf>
    <xf numFmtId="0" fontId="16" fillId="0" borderId="0" xfId="46" applyBorder="1"/>
    <xf numFmtId="0" fontId="0" fillId="0" borderId="0" xfId="0" applyFont="1"/>
    <xf numFmtId="0" fontId="17" fillId="33" borderId="0" xfId="9" applyFill="1"/>
    <xf numFmtId="1" fontId="16" fillId="33" borderId="0" xfId="46" applyNumberFormat="1" applyFill="1" applyAlignment="1">
      <alignment horizontal="center" vertical="center"/>
    </xf>
    <xf numFmtId="0" fontId="16" fillId="33" borderId="0" xfId="46" quotePrefix="1" applyFill="1"/>
    <xf numFmtId="0" fontId="16" fillId="33" borderId="0" xfId="46" quotePrefix="1" applyFill="1" applyAlignment="1">
      <alignment horizontal="center"/>
    </xf>
    <xf numFmtId="3" fontId="16" fillId="33" borderId="6" xfId="46" applyNumberFormat="1" applyFill="1" applyBorder="1"/>
    <xf numFmtId="0" fontId="17" fillId="33" borderId="0" xfId="46" applyFont="1" applyFill="1"/>
    <xf numFmtId="3" fontId="16" fillId="33" borderId="8" xfId="46" applyNumberFormat="1" applyFill="1" applyBorder="1"/>
    <xf numFmtId="0" fontId="29" fillId="33" borderId="0" xfId="50" applyFont="1" applyFill="1"/>
    <xf numFmtId="3" fontId="29" fillId="33" borderId="0" xfId="0" applyNumberFormat="1" applyFont="1" applyFill="1" applyBorder="1" applyAlignment="1">
      <alignment horizontal="center"/>
    </xf>
    <xf numFmtId="1" fontId="16" fillId="33" borderId="0" xfId="46" applyNumberFormat="1" applyFill="1" applyAlignment="1">
      <alignment horizontal="center"/>
    </xf>
    <xf numFmtId="3" fontId="29" fillId="33" borderId="0" xfId="0" applyNumberFormat="1" applyFont="1" applyFill="1"/>
    <xf numFmtId="3" fontId="29" fillId="33" borderId="10" xfId="0" applyNumberFormat="1" applyFont="1" applyFill="1" applyBorder="1"/>
    <xf numFmtId="0" fontId="16" fillId="33" borderId="0" xfId="9" applyFont="1" applyFill="1"/>
    <xf numFmtId="0" fontId="17" fillId="33" borderId="0" xfId="9" applyFont="1" applyFill="1"/>
    <xf numFmtId="0" fontId="14" fillId="33" borderId="0" xfId="8" applyFill="1" applyBorder="1"/>
    <xf numFmtId="0" fontId="14" fillId="33" borderId="7" xfId="21" applyFill="1"/>
    <xf numFmtId="0" fontId="14" fillId="33" borderId="0" xfId="21" applyFill="1" applyBorder="1"/>
    <xf numFmtId="0" fontId="16" fillId="33" borderId="0" xfId="46" applyFont="1" applyFill="1"/>
    <xf numFmtId="0" fontId="28" fillId="33" borderId="0" xfId="0" applyFont="1" applyFill="1" applyAlignment="1">
      <alignment horizontal="left"/>
    </xf>
    <xf numFmtId="0" fontId="13" fillId="0" borderId="0" xfId="7" applyNumberFormat="1" applyBorder="1"/>
    <xf numFmtId="49" fontId="16" fillId="0" borderId="0" xfId="10" applyNumberFormat="1" applyFont="1" applyFill="1" applyBorder="1" applyAlignment="1">
      <alignment horizontal="left"/>
    </xf>
    <xf numFmtId="0" fontId="16" fillId="0" borderId="0" xfId="9" applyFont="1" applyFill="1" applyBorder="1" applyAlignment="1" applyProtection="1">
      <alignment horizontal="left"/>
    </xf>
    <xf numFmtId="1" fontId="16" fillId="0" borderId="0" xfId="46" applyNumberFormat="1" applyFont="1" applyFill="1" applyBorder="1" applyAlignment="1">
      <alignment horizontal="center" vertical="center"/>
    </xf>
    <xf numFmtId="0" fontId="16" fillId="0" borderId="0" xfId="46" applyFont="1" applyFill="1" applyBorder="1" applyAlignment="1">
      <alignment horizontal="center"/>
    </xf>
    <xf numFmtId="0" fontId="16" fillId="0" borderId="0" xfId="46" applyFont="1" applyFill="1" applyBorder="1" applyAlignment="1">
      <alignment horizontal="right"/>
    </xf>
    <xf numFmtId="0" fontId="16" fillId="0" borderId="0" xfId="46" quotePrefix="1" applyFont="1" applyFill="1" applyBorder="1" applyAlignment="1">
      <alignment horizontal="center"/>
    </xf>
    <xf numFmtId="0" fontId="16" fillId="0" borderId="0" xfId="46" applyFont="1" applyFill="1" applyBorder="1"/>
    <xf numFmtId="3" fontId="16" fillId="0" borderId="6" xfId="46" applyNumberFormat="1" applyFont="1" applyFill="1" applyBorder="1"/>
    <xf numFmtId="49" fontId="16" fillId="0" borderId="0" xfId="9" applyNumberFormat="1" applyFont="1" applyFill="1" applyBorder="1" applyAlignment="1">
      <alignment horizontal="left"/>
    </xf>
    <xf numFmtId="0" fontId="16" fillId="0" borderId="0" xfId="9" applyFont="1" applyFill="1" applyBorder="1"/>
    <xf numFmtId="0" fontId="16" fillId="0" borderId="0" xfId="46" applyFont="1" applyFill="1" applyBorder="1" applyAlignment="1">
      <alignment horizontal="left"/>
    </xf>
    <xf numFmtId="3" fontId="1" fillId="0" borderId="0" xfId="0" applyNumberFormat="1" applyFont="1"/>
    <xf numFmtId="0" fontId="16" fillId="0" borderId="0" xfId="9" applyFont="1" applyFill="1" applyBorder="1" applyAlignment="1">
      <alignment wrapText="1"/>
    </xf>
    <xf numFmtId="3" fontId="16" fillId="34" borderId="6" xfId="46" applyNumberFormat="1" applyFill="1" applyBorder="1" applyProtection="1">
      <protection locked="0"/>
    </xf>
    <xf numFmtId="3" fontId="16" fillId="34" borderId="8" xfId="46" applyNumberFormat="1" applyFill="1" applyBorder="1" applyProtection="1">
      <protection locked="0"/>
    </xf>
    <xf numFmtId="3" fontId="16" fillId="34" borderId="6" xfId="46" applyNumberFormat="1" applyFont="1" applyFill="1" applyBorder="1" applyProtection="1">
      <protection locked="0"/>
    </xf>
    <xf numFmtId="0" fontId="16" fillId="34" borderId="6" xfId="46" applyFill="1" applyBorder="1" applyProtection="1">
      <protection locked="0"/>
    </xf>
    <xf numFmtId="0" fontId="16" fillId="34" borderId="6" xfId="46" applyFont="1" applyFill="1" applyBorder="1" applyProtection="1">
      <protection locked="0"/>
    </xf>
    <xf numFmtId="1" fontId="16" fillId="0" borderId="0" xfId="46" applyNumberFormat="1" applyFill="1" applyBorder="1" applyAlignment="1">
      <alignment horizontal="center"/>
    </xf>
    <xf numFmtId="49" fontId="21" fillId="0" borderId="0" xfId="6" applyNumberFormat="1" applyFont="1" applyBorder="1" applyAlignment="1">
      <alignment horizontal="center"/>
    </xf>
    <xf numFmtId="49" fontId="21" fillId="0" borderId="0" xfId="6" applyNumberFormat="1" applyFont="1" applyAlignment="1">
      <alignment horizontal="center"/>
    </xf>
  </cellXfs>
  <cellStyles count="52">
    <cellStyle name="20% - Accent1" xfId="23" builtinId="30" hidden="1"/>
    <cellStyle name="20% - Accent2" xfId="27" builtinId="34" hidden="1"/>
    <cellStyle name="20% - Accent3" xfId="31" builtinId="38" hidden="1"/>
    <cellStyle name="20% - Accent4" xfId="35" builtinId="42" hidden="1"/>
    <cellStyle name="20% - Accent5" xfId="39" builtinId="46" hidden="1"/>
    <cellStyle name="20% - Accent6" xfId="43" builtinId="50" hidden="1"/>
    <cellStyle name="40% - Accent1" xfId="24" builtinId="31" hidden="1"/>
    <cellStyle name="40% - Accent2" xfId="28" builtinId="35" hidden="1"/>
    <cellStyle name="40% - Accent3" xfId="32" builtinId="39" hidden="1"/>
    <cellStyle name="40% - Accent4" xfId="36" builtinId="43" hidden="1"/>
    <cellStyle name="40% - Accent5" xfId="40" builtinId="47" hidden="1"/>
    <cellStyle name="40% - Accent6" xfId="44" builtinId="51" hidden="1"/>
    <cellStyle name="60% - Accent1" xfId="25" builtinId="32" hidden="1"/>
    <cellStyle name="60% - Accent2" xfId="29" builtinId="36" hidden="1"/>
    <cellStyle name="60% - Accent3" xfId="33" builtinId="40" hidden="1"/>
    <cellStyle name="60% - Accent4" xfId="37" builtinId="44" hidden="1"/>
    <cellStyle name="60% - Accent5" xfId="41" builtinId="48" hidden="1"/>
    <cellStyle name="60% - Accent6" xfId="45" builtinId="52" hidden="1"/>
    <cellStyle name="Accent1" xfId="22" builtinId="29" hidden="1"/>
    <cellStyle name="Accent2" xfId="26" builtinId="33" hidden="1"/>
    <cellStyle name="Accent3" xfId="30" builtinId="37" hidden="1"/>
    <cellStyle name="Accent4" xfId="34" builtinId="41" hidden="1"/>
    <cellStyle name="Accent5" xfId="38" builtinId="45" hidden="1"/>
    <cellStyle name="Accent6" xfId="42" builtinId="49" hidden="1"/>
    <cellStyle name="Bad" xfId="12" builtinId="27" hidden="1"/>
    <cellStyle name="Calculation" xfId="16" builtinId="22" hidden="1"/>
    <cellStyle name="Check Cell" xfId="18" builtinId="23" hidden="1"/>
    <cellStyle name="Comma" xfId="1" builtinId="3" hidden="1"/>
    <cellStyle name="Comma" xfId="47" builtinId="3"/>
    <cellStyle name="Comma [0]" xfId="2" builtinId="6" hidden="1"/>
    <cellStyle name="Comma 2" xfId="49" xr:uid="{00000000-0005-0000-0000-000032000000}"/>
    <cellStyle name="Currency" xfId="3" builtinId="4" hidden="1"/>
    <cellStyle name="Currency [0]" xfId="4" builtinId="7" hidden="1"/>
    <cellStyle name="Good" xfId="11" builtinId="26" hidden="1"/>
    <cellStyle name="gr5" xfId="51" xr:uid="{0CB0F92F-B200-48F7-A16C-048E0E2DF7DD}"/>
    <cellStyle name="Heading 1" xfId="7" builtinId="16" customBuiltin="1"/>
    <cellStyle name="Heading 2" xfId="8" builtinId="17" customBuiltin="1"/>
    <cellStyle name="Heading 3" xfId="9" builtinId="18" customBuiltin="1"/>
    <cellStyle name="Heading 4" xfId="10" builtinId="19" customBuiltin="1"/>
    <cellStyle name="Input" xfId="14" builtinId="20" hidden="1"/>
    <cellStyle name="Linked Cell" xfId="17" builtinId="24" hidden="1"/>
    <cellStyle name="Neutral" xfId="13" builtinId="28" hidden="1"/>
    <cellStyle name="Normal" xfId="0" builtinId="0" customBuiltin="1"/>
    <cellStyle name="Normal 2" xfId="48" xr:uid="{00000000-0005-0000-0000-00002A000000}"/>
    <cellStyle name="Normal_GR594185.XLS" xfId="50" xr:uid="{6E443045-5368-4BC3-9DC5-8D22364C5E79}"/>
    <cellStyle name="Note" xfId="20" builtinId="10" hidden="1"/>
    <cellStyle name="Output" xfId="15" builtinId="21" hidden="1"/>
    <cellStyle name="Percent" xfId="5" builtinId="5" hidden="1"/>
    <cellStyle name="Texti" xfId="46" xr:uid="{00000000-0005-0000-0000-00002E000000}"/>
    <cellStyle name="Title" xfId="6" builtinId="15" customBuiltin="1"/>
    <cellStyle name="Total" xfId="21" builtinId="25" customBuiltin="1"/>
    <cellStyle name="Warning Text" xfId="19" builtinId="11" hidde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vefir.or.is/Users/olafurle/Desktop/13.03.2019/VEV-2019-04%20TILBODSBOKTilbodsskra%20-%20Tilbodsbla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Tilboðsblað"/>
      <sheetName val="Safnblað"/>
      <sheetName val="2.Tilboðsskrá"/>
      <sheetName val="3. Almennar upplýsingar"/>
      <sheetName val="4. Útilokunarástæður"/>
      <sheetName val="5. Hæfiskröfur"/>
      <sheetName val="6. Starfsmannalisti"/>
      <sheetName val="7. Sambærileg verk "/>
      <sheetName val="8. Tækjalisti "/>
      <sheetName val="9.Undirverktakar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D35"/>
  <sheetViews>
    <sheetView showGridLines="0" showZeros="0" view="pageLayout" zoomScaleNormal="120" workbookViewId="0">
      <selection activeCell="D24" sqref="D24"/>
    </sheetView>
  </sheetViews>
  <sheetFormatPr defaultColWidth="9.140625" defaultRowHeight="15" x14ac:dyDescent="0.25"/>
  <cols>
    <col min="1" max="1" width="3" style="13" customWidth="1"/>
    <col min="2" max="2" width="5.140625" style="19" customWidth="1"/>
    <col min="3" max="3" width="57.85546875" style="13" customWidth="1"/>
    <col min="4" max="4" width="16.85546875" style="13" customWidth="1"/>
    <col min="5" max="16384" width="9.140625" style="13"/>
  </cols>
  <sheetData>
    <row r="2" spans="1:4" ht="18.75" x14ac:dyDescent="0.3">
      <c r="A2" s="187" t="s">
        <v>0</v>
      </c>
      <c r="B2" s="187"/>
      <c r="C2" s="187"/>
      <c r="D2" s="187"/>
    </row>
    <row r="3" spans="1:4" ht="26.25" x14ac:dyDescent="0.4">
      <c r="A3" s="20"/>
      <c r="B3" s="21"/>
      <c r="C3" s="22"/>
    </row>
    <row r="6" spans="1:4" ht="15.75" x14ac:dyDescent="0.25">
      <c r="A6" s="58" t="str">
        <f>Tilboðsskrá!A4</f>
        <v>1.  AÐSTÆÐUR Á VINNUSVÆÐI OG FL.</v>
      </c>
    </row>
    <row r="7" spans="1:4" x14ac:dyDescent="0.25">
      <c r="C7" s="23"/>
    </row>
    <row r="8" spans="1:4" x14ac:dyDescent="0.25">
      <c r="B8" s="24" t="str">
        <f>Tilboðsskrá!A6</f>
        <v xml:space="preserve"> 1.1</v>
      </c>
      <c r="C8" s="57" t="str">
        <f>Tilboðsskrá!B6</f>
        <v>Aðstaða, öryggisráðstafanir, merkingar o.fl.</v>
      </c>
      <c r="D8" s="5" t="str">
        <f>Tilboðsskrá!J23</f>
        <v/>
      </c>
    </row>
    <row r="9" spans="1:4" x14ac:dyDescent="0.25">
      <c r="B9" s="67" t="str">
        <f>Tilboðsskrá!A25</f>
        <v xml:space="preserve"> 1.2</v>
      </c>
      <c r="C9" s="57" t="str">
        <f>Tilboðsskrá!B25</f>
        <v>Reikningsvinna</v>
      </c>
      <c r="D9" s="78" t="str">
        <f>Tilboðsskrá!J38</f>
        <v/>
      </c>
    </row>
    <row r="10" spans="1:4" x14ac:dyDescent="0.25">
      <c r="B10" s="24"/>
      <c r="C10" s="57"/>
      <c r="D10" s="4"/>
    </row>
    <row r="11" spans="1:4" x14ac:dyDescent="0.25">
      <c r="B11" s="24"/>
      <c r="C11" s="25" t="s">
        <v>243</v>
      </c>
      <c r="D11" s="5">
        <f>SUM(D8:D10)</f>
        <v>0</v>
      </c>
    </row>
    <row r="12" spans="1:4" x14ac:dyDescent="0.25">
      <c r="B12" s="24"/>
      <c r="C12" s="63"/>
      <c r="D12" s="68"/>
    </row>
    <row r="13" spans="1:4" x14ac:dyDescent="0.25">
      <c r="B13" s="24"/>
      <c r="C13" s="63"/>
      <c r="D13" s="68"/>
    </row>
    <row r="14" spans="1:4" ht="15.75" x14ac:dyDescent="0.25">
      <c r="A14" s="69" t="str">
        <f>Tilboðsskrá!A40</f>
        <v>2.  GÖNGULEIÐ, RIF NÚVERANDI YFIRBORÐS OG FRÁGANGUR</v>
      </c>
      <c r="B14" s="24"/>
      <c r="C14" s="57"/>
      <c r="D14" s="4"/>
    </row>
    <row r="15" spans="1:4" ht="15.75" x14ac:dyDescent="0.25">
      <c r="A15" s="69"/>
      <c r="B15" s="24"/>
      <c r="C15" s="57"/>
      <c r="D15" s="4"/>
    </row>
    <row r="16" spans="1:4" ht="15.75" x14ac:dyDescent="0.25">
      <c r="A16" s="167"/>
      <c r="B16" s="67" t="str">
        <f>Tilboðsskrá!A42</f>
        <v xml:space="preserve"> 2.1</v>
      </c>
      <c r="C16" s="57" t="str">
        <f>Tilboðsskrá!B42</f>
        <v>Rif núverandi yfirborðs</v>
      </c>
      <c r="D16" s="125" t="str">
        <f>Tilboðsskrá!J53</f>
        <v/>
      </c>
    </row>
    <row r="17" spans="1:4" x14ac:dyDescent="0.25">
      <c r="A17" s="143"/>
      <c r="B17" s="67" t="str">
        <f>Tilboðsskrá!A55</f>
        <v xml:space="preserve"> 2.2</v>
      </c>
      <c r="C17" s="57" t="str">
        <f>Tilboðsskrá!B55</f>
        <v>Jarðvinna</v>
      </c>
      <c r="D17" s="125" t="str">
        <f>Tilboðsskrá!J64</f>
        <v/>
      </c>
    </row>
    <row r="18" spans="1:4" x14ac:dyDescent="0.25">
      <c r="A18" s="143"/>
      <c r="B18" s="67" t="str">
        <f>Tilboðsskrá!A66</f>
        <v xml:space="preserve"> 2.3</v>
      </c>
      <c r="C18" s="57" t="str">
        <f>Tilboðsskrá!B66</f>
        <v>Frágangur</v>
      </c>
      <c r="D18" s="125" t="str">
        <f>Tilboðsskrá!J78</f>
        <v/>
      </c>
    </row>
    <row r="19" spans="1:4" x14ac:dyDescent="0.25">
      <c r="A19" s="143"/>
      <c r="B19" s="67"/>
      <c r="C19" s="57"/>
      <c r="D19" s="126"/>
    </row>
    <row r="20" spans="1:4" x14ac:dyDescent="0.25">
      <c r="C20" s="25" t="s">
        <v>1</v>
      </c>
      <c r="D20" s="5">
        <f>SUM(D16:D19)</f>
        <v>0</v>
      </c>
    </row>
    <row r="21" spans="1:4" x14ac:dyDescent="0.25">
      <c r="A21" s="143"/>
      <c r="B21" s="67"/>
      <c r="C21" s="57"/>
      <c r="D21" s="126"/>
    </row>
    <row r="22" spans="1:4" ht="15.75" x14ac:dyDescent="0.25">
      <c r="A22" s="69" t="str">
        <f>Tilboðsskrá!A80</f>
        <v xml:space="preserve"> 3.</v>
      </c>
      <c r="B22" s="69" t="str">
        <f>Tilboðsskrá!B80</f>
        <v>VEITUR</v>
      </c>
      <c r="C22" s="57"/>
      <c r="D22" s="4"/>
    </row>
    <row r="23" spans="1:4" x14ac:dyDescent="0.25">
      <c r="A23" s="143"/>
      <c r="B23" s="67"/>
      <c r="C23" s="57"/>
      <c r="D23" s="126"/>
    </row>
    <row r="24" spans="1:4" x14ac:dyDescent="0.25">
      <c r="A24" s="143"/>
      <c r="B24" s="67" t="str">
        <f>Tilboðsskrá!A81</f>
        <v xml:space="preserve"> 3.2</v>
      </c>
      <c r="C24" s="57" t="str">
        <f>Tilboðsskrá!B81</f>
        <v>Jarðvinna</v>
      </c>
      <c r="D24" s="125">
        <f>Tilboðsskrá!J103</f>
        <v>0</v>
      </c>
    </row>
    <row r="25" spans="1:4" x14ac:dyDescent="0.25">
      <c r="A25" s="143"/>
      <c r="B25" s="67" t="str">
        <f>Tilboðsskrá!A105</f>
        <v xml:space="preserve"> 3.3</v>
      </c>
      <c r="C25" s="57" t="str">
        <f>Tilboðsskrá!B105</f>
        <v>Fráveitulagnir</v>
      </c>
      <c r="D25" s="125">
        <f>Tilboðsskrá!J123</f>
        <v>0</v>
      </c>
    </row>
    <row r="26" spans="1:4" x14ac:dyDescent="0.25">
      <c r="A26" s="143"/>
      <c r="B26" s="67" t="str">
        <f>Tilboðsskrá!A125</f>
        <v xml:space="preserve"> 3.4</v>
      </c>
      <c r="C26" s="57" t="str">
        <f>Tilboðsskrá!B125</f>
        <v>Kaldavatnslagnir</v>
      </c>
      <c r="D26" s="125">
        <f>Tilboðsskrá!J132</f>
        <v>0</v>
      </c>
    </row>
    <row r="27" spans="1:4" x14ac:dyDescent="0.25">
      <c r="A27" s="143"/>
      <c r="B27" s="67" t="str">
        <f>Tilboðsskrá!A134</f>
        <v xml:space="preserve"> 3.5</v>
      </c>
      <c r="C27" s="57" t="str">
        <f>Tilboðsskrá!B134</f>
        <v>Hitaveitulagnir</v>
      </c>
      <c r="D27" s="125">
        <f>Tilboðsskrá!J163</f>
        <v>0</v>
      </c>
    </row>
    <row r="28" spans="1:4" x14ac:dyDescent="0.25">
      <c r="A28" s="143"/>
      <c r="B28" s="24" t="str">
        <f>Tilboðsskrá!A165</f>
        <v xml:space="preserve"> 3.6</v>
      </c>
      <c r="C28" s="57" t="str">
        <f>Tilboðsskrá!B165</f>
        <v>Götulýsing</v>
      </c>
      <c r="D28" s="125">
        <f>Tilboðsskrá!J176</f>
        <v>0</v>
      </c>
    </row>
    <row r="29" spans="1:4" x14ac:dyDescent="0.25">
      <c r="A29" s="143"/>
      <c r="B29" s="24" t="str">
        <f>Tilboðsskrá!A178</f>
        <v xml:space="preserve"> 3.7</v>
      </c>
      <c r="C29" s="57" t="str">
        <f>Tilboðsskrá!B178</f>
        <v>Raflagnir HS-Veitur</v>
      </c>
      <c r="D29" s="125">
        <f>Tilboðsskrá!J185</f>
        <v>0</v>
      </c>
    </row>
    <row r="30" spans="1:4" x14ac:dyDescent="0.25">
      <c r="A30" s="143"/>
      <c r="B30" s="67" t="str">
        <f>Tilboðsskrá!A187</f>
        <v xml:space="preserve"> 3.8</v>
      </c>
      <c r="C30" s="57" t="str">
        <f>Tilboðsskrá!B187</f>
        <v>Fjarskiptalagnir Ljósleiðarans</v>
      </c>
      <c r="D30" s="125">
        <f>Tilboðsskrá!J192</f>
        <v>0</v>
      </c>
    </row>
    <row r="31" spans="1:4" s="143" customFormat="1" x14ac:dyDescent="0.25">
      <c r="B31" s="67" t="str">
        <f>Tilboðsskrá!A194</f>
        <v xml:space="preserve"> 3.9</v>
      </c>
      <c r="C31" s="57" t="str">
        <f>Tilboðsskrá!B194</f>
        <v xml:space="preserve">Fjarskiptalagnir Mílu ehf. </v>
      </c>
      <c r="D31" s="125">
        <f>Tilboðsskrá!J200</f>
        <v>0</v>
      </c>
    </row>
    <row r="32" spans="1:4" x14ac:dyDescent="0.25">
      <c r="B32" s="67"/>
      <c r="C32" s="57"/>
      <c r="D32" s="142"/>
    </row>
    <row r="33" spans="3:4" x14ac:dyDescent="0.25">
      <c r="C33" s="25" t="s">
        <v>247</v>
      </c>
      <c r="D33" s="5">
        <f>SUM(D24:D32)</f>
        <v>0</v>
      </c>
    </row>
    <row r="35" spans="3:4" x14ac:dyDescent="0.25">
      <c r="C35" s="25" t="s">
        <v>56</v>
      </c>
      <c r="D35" s="5">
        <f>D11+D20+D33</f>
        <v>0</v>
      </c>
    </row>
  </sheetData>
  <sheetProtection sheet="1" objects="1" scenarios="1" selectLockedCells="1" selectUnlockedCells="1"/>
  <mergeCells count="1">
    <mergeCell ref="A2:D2"/>
  </mergeCells>
  <pageMargins left="0.70866141732283472" right="0.59055118110236227" top="0.9055118110236221" bottom="0.74803149606299213" header="0.31496062992125984" footer="0.31496062992125984"/>
  <pageSetup paperSize="9" orientation="portrait" r:id="rId1"/>
  <headerFooter>
    <oddHeader xml:space="preserve">&amp;L&amp;"-,Bold"Garðabær&amp;R&amp;"-,Bold"&amp;10 2424-134
Hraunhólar
Stígar, veitulagnir og frágangur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CC517-3124-444A-8C81-2A1614D061B4}">
  <dimension ref="A1:L202"/>
  <sheetViews>
    <sheetView showGridLines="0" showZeros="0" tabSelected="1" topLeftCell="A57" zoomScaleNormal="100" zoomScaleSheetLayoutView="90" zoomScalePageLayoutView="80" workbookViewId="0">
      <selection activeCell="G76" sqref="G76"/>
    </sheetView>
  </sheetViews>
  <sheetFormatPr defaultColWidth="9.140625" defaultRowHeight="15" x14ac:dyDescent="0.25"/>
  <cols>
    <col min="1" max="1" width="7.42578125" style="18" customWidth="1"/>
    <col min="2" max="2" width="46.5703125" style="13" customWidth="1"/>
    <col min="3" max="3" width="6.140625" style="17" customWidth="1"/>
    <col min="4" max="4" width="5.42578125" style="13" customWidth="1"/>
    <col min="5" max="5" width="4.7109375" style="13" customWidth="1"/>
    <col min="6" max="6" width="0.85546875" style="13" customWidth="1"/>
    <col min="7" max="7" width="10.28515625" style="13" customWidth="1"/>
    <col min="8" max="8" width="1.42578125" style="13" customWidth="1"/>
    <col min="9" max="9" width="2.7109375" style="13" customWidth="1"/>
    <col min="10" max="10" width="12.85546875" style="13" customWidth="1"/>
    <col min="11" max="11" width="1.42578125" style="13" customWidth="1"/>
    <col min="12" max="12" width="9.140625" style="13"/>
    <col min="13" max="13" width="12.85546875" style="13" customWidth="1"/>
    <col min="14" max="16384" width="9.140625" style="13"/>
  </cols>
  <sheetData>
    <row r="1" spans="1:12" s="28" customFormat="1" ht="26.25" x14ac:dyDescent="0.4">
      <c r="A1" s="188" t="s">
        <v>2</v>
      </c>
      <c r="B1" s="188"/>
      <c r="C1" s="188"/>
      <c r="D1" s="188"/>
      <c r="E1" s="188"/>
      <c r="F1" s="188"/>
      <c r="G1" s="188"/>
      <c r="H1" s="188"/>
      <c r="I1" s="188"/>
      <c r="J1" s="188"/>
      <c r="K1" s="62"/>
    </row>
    <row r="2" spans="1:12" x14ac:dyDescent="0.25">
      <c r="A2" s="8"/>
      <c r="B2" s="9" t="s">
        <v>3</v>
      </c>
      <c r="C2" s="10" t="s">
        <v>4</v>
      </c>
      <c r="D2" s="11" t="s">
        <v>5</v>
      </c>
      <c r="E2" s="7"/>
      <c r="F2" s="11"/>
      <c r="G2" s="11" t="s">
        <v>6</v>
      </c>
      <c r="H2" s="11"/>
      <c r="I2" s="11"/>
      <c r="J2" s="11" t="s">
        <v>7</v>
      </c>
      <c r="L2" s="12"/>
    </row>
    <row r="3" spans="1:12" ht="5.0999999999999996" customHeight="1" x14ac:dyDescent="0.25">
      <c r="A3" s="14"/>
      <c r="B3" s="12"/>
      <c r="C3" s="15"/>
      <c r="D3" s="16"/>
      <c r="E3" s="6"/>
      <c r="F3" s="16"/>
      <c r="G3" s="16"/>
      <c r="H3" s="16"/>
      <c r="I3" s="16"/>
      <c r="J3" s="16"/>
      <c r="L3" s="12"/>
    </row>
    <row r="4" spans="1:12" ht="16.5" thickBot="1" x14ac:dyDescent="0.3">
      <c r="A4" s="29" t="s">
        <v>30</v>
      </c>
      <c r="B4" s="30"/>
      <c r="C4" s="1"/>
      <c r="D4" s="31"/>
      <c r="E4" s="30"/>
      <c r="F4" s="30"/>
      <c r="G4" s="75"/>
      <c r="H4" s="30"/>
      <c r="I4" s="30"/>
      <c r="J4" s="32"/>
      <c r="L4" s="12"/>
    </row>
    <row r="5" spans="1:12" ht="17.25" thickTop="1" thickBot="1" x14ac:dyDescent="0.3">
      <c r="A5" s="29"/>
      <c r="B5" s="30"/>
      <c r="C5" s="1"/>
      <c r="D5" s="31"/>
      <c r="E5" s="30"/>
      <c r="F5" s="30"/>
      <c r="G5" s="75"/>
      <c r="H5" s="30"/>
      <c r="I5" s="30"/>
      <c r="J5" s="32"/>
      <c r="L5" s="12"/>
    </row>
    <row r="6" spans="1:12" ht="15.75" thickTop="1" x14ac:dyDescent="0.25">
      <c r="A6" s="33" t="s">
        <v>33</v>
      </c>
      <c r="B6" s="26" t="s">
        <v>54</v>
      </c>
      <c r="C6" s="2"/>
      <c r="D6" s="34"/>
      <c r="E6" s="26"/>
      <c r="F6" s="26"/>
      <c r="G6" s="74"/>
      <c r="H6" s="26"/>
      <c r="I6" s="26"/>
      <c r="J6" s="35"/>
      <c r="L6" s="12"/>
    </row>
    <row r="7" spans="1:12" x14ac:dyDescent="0.25">
      <c r="A7" s="36" t="s">
        <v>122</v>
      </c>
      <c r="B7" s="81" t="s">
        <v>123</v>
      </c>
      <c r="C7" s="84">
        <v>1</v>
      </c>
      <c r="D7" s="85" t="s">
        <v>9</v>
      </c>
      <c r="E7" s="86" t="s">
        <v>10</v>
      </c>
      <c r="F7" s="87"/>
      <c r="G7" s="181"/>
      <c r="H7" s="42" t="s">
        <v>11</v>
      </c>
      <c r="I7" s="82" t="s">
        <v>12</v>
      </c>
      <c r="J7" s="43" t="str">
        <f t="shared" ref="J7" si="0">IF(G7="","",C7*G7)</f>
        <v/>
      </c>
      <c r="L7" s="12"/>
    </row>
    <row r="8" spans="1:12" x14ac:dyDescent="0.25">
      <c r="A8" s="36" t="s">
        <v>34</v>
      </c>
      <c r="B8" s="148" t="s">
        <v>13</v>
      </c>
      <c r="C8" s="84">
        <v>1</v>
      </c>
      <c r="D8" s="85" t="s">
        <v>9</v>
      </c>
      <c r="E8" s="86" t="s">
        <v>10</v>
      </c>
      <c r="F8" s="87"/>
      <c r="G8" s="181"/>
      <c r="H8" s="42" t="s">
        <v>11</v>
      </c>
      <c r="I8" s="40" t="s">
        <v>12</v>
      </c>
      <c r="J8" s="43" t="str">
        <f t="shared" ref="J8:J10" si="1">IF(G8="","",C8*G8)</f>
        <v/>
      </c>
      <c r="L8" s="12"/>
    </row>
    <row r="9" spans="1:12" x14ac:dyDescent="0.25">
      <c r="A9" s="36"/>
      <c r="B9" s="160" t="s">
        <v>14</v>
      </c>
      <c r="C9" s="84">
        <v>170</v>
      </c>
      <c r="D9" s="85" t="s">
        <v>15</v>
      </c>
      <c r="E9" s="86" t="s">
        <v>10</v>
      </c>
      <c r="F9" s="87"/>
      <c r="G9" s="181"/>
      <c r="H9" s="42" t="s">
        <v>11</v>
      </c>
      <c r="I9" s="40" t="s">
        <v>12</v>
      </c>
      <c r="J9" s="43" t="str">
        <f t="shared" si="1"/>
        <v/>
      </c>
      <c r="L9" s="12"/>
    </row>
    <row r="10" spans="1:12" x14ac:dyDescent="0.25">
      <c r="A10" s="36"/>
      <c r="B10" s="160" t="s">
        <v>39</v>
      </c>
      <c r="C10" s="84">
        <f>140+114+147+27+123+159+164</f>
        <v>874</v>
      </c>
      <c r="D10" s="85" t="s">
        <v>15</v>
      </c>
      <c r="E10" s="86" t="s">
        <v>10</v>
      </c>
      <c r="F10" s="87"/>
      <c r="G10" s="181"/>
      <c r="H10" s="42" t="s">
        <v>11</v>
      </c>
      <c r="I10" s="40" t="s">
        <v>12</v>
      </c>
      <c r="J10" s="43" t="str">
        <f t="shared" si="1"/>
        <v/>
      </c>
      <c r="L10" s="12"/>
    </row>
    <row r="11" spans="1:12" x14ac:dyDescent="0.25">
      <c r="A11" s="36" t="s">
        <v>36</v>
      </c>
      <c r="B11" s="161" t="s">
        <v>202</v>
      </c>
      <c r="C11" s="22"/>
      <c r="D11" s="22"/>
      <c r="E11" s="22"/>
      <c r="F11" s="22"/>
      <c r="G11" s="22"/>
      <c r="L11" s="12"/>
    </row>
    <row r="12" spans="1:12" x14ac:dyDescent="0.25">
      <c r="A12" s="36"/>
      <c r="B12" s="160" t="s">
        <v>38</v>
      </c>
      <c r="C12" s="84">
        <v>1</v>
      </c>
      <c r="D12" s="85" t="s">
        <v>9</v>
      </c>
      <c r="E12" s="86" t="s">
        <v>10</v>
      </c>
      <c r="F12" s="87"/>
      <c r="G12" s="181"/>
      <c r="H12" s="42" t="s">
        <v>11</v>
      </c>
      <c r="I12" s="40" t="s">
        <v>12</v>
      </c>
      <c r="J12" s="43" t="str">
        <f>IF(G12="","",C12*G12)</f>
        <v/>
      </c>
      <c r="L12" s="12"/>
    </row>
    <row r="13" spans="1:12" x14ac:dyDescent="0.25">
      <c r="A13" s="36"/>
      <c r="B13" s="59" t="s">
        <v>50</v>
      </c>
      <c r="C13" s="84">
        <v>1</v>
      </c>
      <c r="D13" s="85" t="s">
        <v>40</v>
      </c>
      <c r="E13" s="86" t="s">
        <v>10</v>
      </c>
      <c r="F13" s="87"/>
      <c r="G13" s="181"/>
      <c r="H13" s="42" t="s">
        <v>11</v>
      </c>
      <c r="I13" s="40" t="s">
        <v>12</v>
      </c>
      <c r="J13" s="43" t="str">
        <f>IF(G13="","",C13*G13)</f>
        <v/>
      </c>
      <c r="L13" s="12"/>
    </row>
    <row r="14" spans="1:12" x14ac:dyDescent="0.25">
      <c r="A14" s="36" t="s">
        <v>49</v>
      </c>
      <c r="B14" s="79" t="s">
        <v>186</v>
      </c>
      <c r="C14" s="22"/>
      <c r="D14" s="22"/>
      <c r="E14" s="22"/>
      <c r="F14" s="22"/>
      <c r="G14" s="22"/>
      <c r="L14" s="12"/>
    </row>
    <row r="15" spans="1:12" x14ac:dyDescent="0.25">
      <c r="A15" s="36"/>
      <c r="B15" s="59" t="s">
        <v>179</v>
      </c>
      <c r="C15" s="13"/>
      <c r="L15" s="12"/>
    </row>
    <row r="16" spans="1:12" ht="15" customHeight="1" x14ac:dyDescent="0.25">
      <c r="A16" s="36"/>
      <c r="B16" s="59" t="s">
        <v>187</v>
      </c>
      <c r="C16" s="84">
        <v>90</v>
      </c>
      <c r="D16" s="85" t="s">
        <v>63</v>
      </c>
      <c r="E16" s="86" t="s">
        <v>10</v>
      </c>
      <c r="F16" s="87"/>
      <c r="G16" s="181"/>
      <c r="H16" s="42" t="s">
        <v>11</v>
      </c>
      <c r="I16" s="82" t="s">
        <v>12</v>
      </c>
      <c r="J16" s="43" t="str">
        <f>IF(G16="","",C16*G16)</f>
        <v/>
      </c>
      <c r="L16" s="12"/>
    </row>
    <row r="17" spans="1:12" ht="15" customHeight="1" x14ac:dyDescent="0.25">
      <c r="A17" s="36"/>
      <c r="B17" s="59" t="s">
        <v>188</v>
      </c>
      <c r="C17" s="84">
        <f>20*8</f>
        <v>160</v>
      </c>
      <c r="D17" s="85" t="s">
        <v>17</v>
      </c>
      <c r="E17" s="86" t="s">
        <v>10</v>
      </c>
      <c r="F17" s="87"/>
      <c r="G17" s="181"/>
      <c r="H17" s="42" t="s">
        <v>11</v>
      </c>
      <c r="I17" s="82" t="s">
        <v>12</v>
      </c>
      <c r="J17" s="43" t="str">
        <f>IF(G17="","",C17*G17)</f>
        <v/>
      </c>
      <c r="L17" s="12"/>
    </row>
    <row r="18" spans="1:12" x14ac:dyDescent="0.25">
      <c r="A18" s="36"/>
      <c r="B18" s="59" t="s">
        <v>180</v>
      </c>
      <c r="C18" s="84">
        <v>2</v>
      </c>
      <c r="D18" s="85" t="s">
        <v>40</v>
      </c>
      <c r="E18" s="86" t="s">
        <v>10</v>
      </c>
      <c r="F18" s="87"/>
      <c r="G18" s="181"/>
      <c r="H18" s="42" t="s">
        <v>11</v>
      </c>
      <c r="I18" s="82" t="s">
        <v>12</v>
      </c>
      <c r="J18" s="43" t="str">
        <f t="shared" ref="J18:J19" si="2">IF(G18="","",C18*G18)</f>
        <v/>
      </c>
      <c r="L18" s="12"/>
    </row>
    <row r="19" spans="1:12" x14ac:dyDescent="0.25">
      <c r="A19" s="36"/>
      <c r="B19" s="59" t="s">
        <v>203</v>
      </c>
      <c r="C19" s="84">
        <v>8</v>
      </c>
      <c r="D19" s="85" t="s">
        <v>40</v>
      </c>
      <c r="E19" s="86" t="s">
        <v>10</v>
      </c>
      <c r="F19" s="87"/>
      <c r="G19" s="181"/>
      <c r="H19" s="42" t="s">
        <v>11</v>
      </c>
      <c r="I19" s="82" t="s">
        <v>12</v>
      </c>
      <c r="J19" s="43" t="str">
        <f t="shared" si="2"/>
        <v/>
      </c>
      <c r="L19" s="12"/>
    </row>
    <row r="20" spans="1:12" x14ac:dyDescent="0.25">
      <c r="A20" s="36"/>
      <c r="B20" s="59" t="s">
        <v>189</v>
      </c>
      <c r="C20" s="84">
        <v>10</v>
      </c>
      <c r="D20" s="85" t="s">
        <v>17</v>
      </c>
      <c r="E20" s="86" t="s">
        <v>10</v>
      </c>
      <c r="F20" s="87"/>
      <c r="G20" s="181"/>
      <c r="H20" s="42" t="s">
        <v>11</v>
      </c>
      <c r="I20" s="82" t="s">
        <v>12</v>
      </c>
      <c r="J20" s="43" t="str">
        <f>IF(G20="","",C20*G20)</f>
        <v/>
      </c>
      <c r="L20" s="12"/>
    </row>
    <row r="21" spans="1:12" x14ac:dyDescent="0.25">
      <c r="A21" s="36" t="s">
        <v>49</v>
      </c>
      <c r="B21" s="61" t="s">
        <v>37</v>
      </c>
      <c r="C21" s="84">
        <v>1</v>
      </c>
      <c r="D21" s="85" t="s">
        <v>9</v>
      </c>
      <c r="E21" s="86" t="s">
        <v>10</v>
      </c>
      <c r="F21" s="87"/>
      <c r="G21" s="181"/>
      <c r="H21" s="42" t="s">
        <v>11</v>
      </c>
      <c r="I21" s="40" t="s">
        <v>12</v>
      </c>
      <c r="J21" s="43" t="str">
        <f>IF(G21="","",C21*G21)</f>
        <v/>
      </c>
      <c r="L21" s="12"/>
    </row>
    <row r="22" spans="1:12" x14ac:dyDescent="0.25">
      <c r="A22" s="46"/>
      <c r="B22" s="47"/>
      <c r="C22" s="48"/>
      <c r="D22" s="49"/>
      <c r="E22" s="47"/>
      <c r="F22" s="47"/>
      <c r="G22" s="71"/>
      <c r="H22" s="47"/>
      <c r="I22" s="47"/>
      <c r="J22" s="50"/>
      <c r="L22" s="12"/>
    </row>
    <row r="23" spans="1:12" ht="15.75" thickBot="1" x14ac:dyDescent="0.3">
      <c r="A23" s="51"/>
      <c r="B23" s="27" t="s">
        <v>52</v>
      </c>
      <c r="C23" s="3"/>
      <c r="D23" s="52"/>
      <c r="E23" s="27"/>
      <c r="F23" s="27"/>
      <c r="G23" s="72"/>
      <c r="H23" s="27"/>
      <c r="I23" s="27" t="s">
        <v>12</v>
      </c>
      <c r="J23" s="53" t="str">
        <f>IF(SUM(J7:J21)=0,"",SUM(J7:J21))</f>
        <v/>
      </c>
      <c r="L23" s="12"/>
    </row>
    <row r="24" spans="1:12" ht="15.75" thickTop="1" x14ac:dyDescent="0.25">
      <c r="A24" s="36"/>
      <c r="B24" s="54"/>
      <c r="C24" s="45"/>
      <c r="D24" s="38"/>
      <c r="E24" s="39"/>
      <c r="F24" s="40"/>
      <c r="G24" s="73"/>
      <c r="H24" s="42"/>
      <c r="I24" s="40"/>
      <c r="J24" s="44"/>
      <c r="L24" s="12"/>
    </row>
    <row r="25" spans="1:12" x14ac:dyDescent="0.25">
      <c r="A25" s="33" t="s">
        <v>26</v>
      </c>
      <c r="B25" s="26" t="s">
        <v>55</v>
      </c>
      <c r="C25" s="2"/>
      <c r="D25" s="34"/>
      <c r="E25" s="26"/>
      <c r="F25" s="26"/>
      <c r="G25" s="74"/>
      <c r="H25" s="26"/>
      <c r="I25" s="26"/>
      <c r="J25" s="35"/>
      <c r="L25" s="12"/>
    </row>
    <row r="26" spans="1:12" x14ac:dyDescent="0.25">
      <c r="A26" s="36"/>
      <c r="B26" s="40" t="s">
        <v>18</v>
      </c>
      <c r="C26" s="89">
        <v>60</v>
      </c>
      <c r="D26" s="90" t="s">
        <v>19</v>
      </c>
      <c r="E26" s="91" t="s">
        <v>10</v>
      </c>
      <c r="F26" s="92"/>
      <c r="G26" s="181"/>
      <c r="H26" s="42" t="s">
        <v>11</v>
      </c>
      <c r="I26" s="40" t="s">
        <v>12</v>
      </c>
      <c r="J26" s="43" t="str">
        <f>IF(G26="","",C26*G26)</f>
        <v/>
      </c>
      <c r="L26" s="12"/>
    </row>
    <row r="27" spans="1:12" x14ac:dyDescent="0.25">
      <c r="A27" s="36"/>
      <c r="B27" s="40" t="s">
        <v>20</v>
      </c>
      <c r="C27" s="89">
        <v>40</v>
      </c>
      <c r="D27" s="90" t="s">
        <v>19</v>
      </c>
      <c r="E27" s="91" t="s">
        <v>10</v>
      </c>
      <c r="F27" s="92"/>
      <c r="G27" s="181"/>
      <c r="H27" s="42" t="s">
        <v>11</v>
      </c>
      <c r="I27" s="40" t="s">
        <v>12</v>
      </c>
      <c r="J27" s="43" t="str">
        <f t="shared" ref="J27:J36" si="3">IF(G27="","",C27*G27)</f>
        <v/>
      </c>
      <c r="L27" s="12"/>
    </row>
    <row r="28" spans="1:12" x14ac:dyDescent="0.25">
      <c r="A28" s="36"/>
      <c r="B28" s="40" t="s">
        <v>21</v>
      </c>
      <c r="C28" s="89">
        <v>30</v>
      </c>
      <c r="D28" s="90" t="s">
        <v>19</v>
      </c>
      <c r="E28" s="91" t="s">
        <v>10</v>
      </c>
      <c r="F28" s="92"/>
      <c r="G28" s="181"/>
      <c r="H28" s="42" t="s">
        <v>11</v>
      </c>
      <c r="I28" s="40" t="s">
        <v>12</v>
      </c>
      <c r="J28" s="43" t="str">
        <f t="shared" si="3"/>
        <v/>
      </c>
      <c r="L28" s="12"/>
    </row>
    <row r="29" spans="1:12" x14ac:dyDescent="0.25">
      <c r="A29" s="36"/>
      <c r="B29" s="40" t="s">
        <v>22</v>
      </c>
      <c r="C29" s="89">
        <v>30</v>
      </c>
      <c r="D29" s="90" t="s">
        <v>19</v>
      </c>
      <c r="E29" s="91" t="s">
        <v>10</v>
      </c>
      <c r="F29" s="92"/>
      <c r="G29" s="181"/>
      <c r="H29" s="42" t="s">
        <v>11</v>
      </c>
      <c r="I29" s="40" t="s">
        <v>12</v>
      </c>
      <c r="J29" s="43" t="str">
        <f t="shared" si="3"/>
        <v/>
      </c>
      <c r="L29" s="12"/>
    </row>
    <row r="30" spans="1:12" x14ac:dyDescent="0.25">
      <c r="A30" s="36"/>
      <c r="B30" s="83" t="s">
        <v>159</v>
      </c>
      <c r="C30" s="89"/>
      <c r="D30" s="90"/>
      <c r="E30" s="91"/>
      <c r="F30" s="92"/>
      <c r="G30" s="22"/>
      <c r="L30" s="12"/>
    </row>
    <row r="31" spans="1:12" x14ac:dyDescent="0.25">
      <c r="A31" s="36"/>
      <c r="B31" s="40" t="s">
        <v>35</v>
      </c>
      <c r="C31" s="89">
        <v>20</v>
      </c>
      <c r="D31" s="90" t="s">
        <v>19</v>
      </c>
      <c r="E31" s="91" t="s">
        <v>10</v>
      </c>
      <c r="F31" s="92"/>
      <c r="G31" s="181"/>
      <c r="H31" s="42" t="s">
        <v>11</v>
      </c>
      <c r="I31" s="40" t="s">
        <v>12</v>
      </c>
      <c r="J31" s="43" t="str">
        <f t="shared" si="3"/>
        <v/>
      </c>
      <c r="L31" s="12"/>
    </row>
    <row r="32" spans="1:12" x14ac:dyDescent="0.25">
      <c r="A32" s="36"/>
      <c r="B32" s="82" t="s">
        <v>160</v>
      </c>
      <c r="C32" s="89">
        <v>20</v>
      </c>
      <c r="D32" s="90" t="s">
        <v>19</v>
      </c>
      <c r="E32" s="91" t="s">
        <v>10</v>
      </c>
      <c r="F32" s="92"/>
      <c r="G32" s="181"/>
      <c r="H32" s="42" t="s">
        <v>11</v>
      </c>
      <c r="I32" s="82" t="s">
        <v>12</v>
      </c>
      <c r="J32" s="43" t="str">
        <f t="shared" ref="J32" si="4">IF(G32="","",C32*G32)</f>
        <v/>
      </c>
      <c r="L32" s="12"/>
    </row>
    <row r="33" spans="1:12" x14ac:dyDescent="0.25">
      <c r="A33" s="36"/>
      <c r="B33" s="82" t="s">
        <v>162</v>
      </c>
      <c r="C33" s="89">
        <v>20</v>
      </c>
      <c r="D33" s="90" t="s">
        <v>19</v>
      </c>
      <c r="E33" s="91" t="s">
        <v>10</v>
      </c>
      <c r="F33" s="92"/>
      <c r="G33" s="181"/>
      <c r="H33" s="42" t="s">
        <v>11</v>
      </c>
      <c r="I33" s="82" t="s">
        <v>12</v>
      </c>
      <c r="J33" s="43" t="str">
        <f t="shared" ref="J33" si="5">IF(G33="","",C33*G33)</f>
        <v/>
      </c>
      <c r="L33" s="12"/>
    </row>
    <row r="34" spans="1:12" x14ac:dyDescent="0.25">
      <c r="A34" s="36"/>
      <c r="B34" s="40" t="s">
        <v>23</v>
      </c>
      <c r="C34" s="89">
        <v>20</v>
      </c>
      <c r="D34" s="90" t="s">
        <v>19</v>
      </c>
      <c r="E34" s="91" t="s">
        <v>10</v>
      </c>
      <c r="F34" s="92"/>
      <c r="G34" s="181"/>
      <c r="H34" s="42" t="s">
        <v>11</v>
      </c>
      <c r="I34" s="40" t="s">
        <v>12</v>
      </c>
      <c r="J34" s="43" t="str">
        <f t="shared" si="3"/>
        <v/>
      </c>
      <c r="L34" s="12"/>
    </row>
    <row r="35" spans="1:12" x14ac:dyDescent="0.25">
      <c r="A35" s="36"/>
      <c r="B35" s="40" t="s">
        <v>161</v>
      </c>
      <c r="C35" s="89">
        <v>15</v>
      </c>
      <c r="D35" s="90" t="s">
        <v>19</v>
      </c>
      <c r="E35" s="91" t="s">
        <v>10</v>
      </c>
      <c r="F35" s="92"/>
      <c r="G35" s="181"/>
      <c r="H35" s="42" t="s">
        <v>11</v>
      </c>
      <c r="I35" s="40" t="s">
        <v>12</v>
      </c>
      <c r="J35" s="43" t="str">
        <f t="shared" si="3"/>
        <v/>
      </c>
      <c r="L35" s="12"/>
    </row>
    <row r="36" spans="1:12" x14ac:dyDescent="0.25">
      <c r="A36" s="36"/>
      <c r="B36" s="40" t="s">
        <v>32</v>
      </c>
      <c r="C36" s="89">
        <v>8</v>
      </c>
      <c r="D36" s="90" t="s">
        <v>29</v>
      </c>
      <c r="E36" s="91" t="s">
        <v>10</v>
      </c>
      <c r="F36" s="92"/>
      <c r="G36" s="181"/>
      <c r="H36" s="42" t="s">
        <v>11</v>
      </c>
      <c r="I36" s="40" t="s">
        <v>12</v>
      </c>
      <c r="J36" s="43" t="str">
        <f t="shared" si="3"/>
        <v/>
      </c>
      <c r="L36" s="12"/>
    </row>
    <row r="37" spans="1:12" x14ac:dyDescent="0.25">
      <c r="A37" s="33"/>
      <c r="B37" s="47"/>
      <c r="C37" s="48"/>
      <c r="D37" s="49"/>
      <c r="E37" s="47"/>
      <c r="F37" s="47"/>
      <c r="G37" s="71"/>
      <c r="H37" s="47"/>
      <c r="I37" s="47"/>
      <c r="J37" s="50"/>
      <c r="L37" s="12"/>
    </row>
    <row r="38" spans="1:12" ht="15.75" thickBot="1" x14ac:dyDescent="0.3">
      <c r="A38" s="33"/>
      <c r="B38" s="27" t="s">
        <v>27</v>
      </c>
      <c r="C38" s="3"/>
      <c r="D38" s="52"/>
      <c r="E38" s="27"/>
      <c r="F38" s="27"/>
      <c r="G38" s="72"/>
      <c r="H38" s="27"/>
      <c r="I38" s="27" t="s">
        <v>12</v>
      </c>
      <c r="J38" s="53" t="str">
        <f>IF(SUM(J26:J36)=0,"",SUM(J26:J36))</f>
        <v/>
      </c>
      <c r="L38" s="12"/>
    </row>
    <row r="39" spans="1:12" ht="15.75" thickTop="1" x14ac:dyDescent="0.25">
      <c r="A39" s="36"/>
      <c r="B39" s="54"/>
      <c r="C39" s="45"/>
      <c r="D39" s="38"/>
      <c r="E39" s="39"/>
      <c r="F39" s="40"/>
      <c r="G39" s="73"/>
      <c r="H39" s="42"/>
      <c r="I39" s="40"/>
      <c r="J39" s="44"/>
      <c r="L39" s="12"/>
    </row>
    <row r="40" spans="1:12" ht="16.5" thickBot="1" x14ac:dyDescent="0.3">
      <c r="A40" s="29" t="s">
        <v>223</v>
      </c>
      <c r="B40" s="30"/>
      <c r="C40" s="1"/>
      <c r="D40" s="31"/>
      <c r="E40" s="30"/>
      <c r="F40" s="30"/>
      <c r="G40" s="75"/>
      <c r="H40" s="30"/>
      <c r="I40" s="30"/>
      <c r="J40" s="32"/>
      <c r="L40" s="12"/>
    </row>
    <row r="41" spans="1:12" ht="17.25" thickTop="1" thickBot="1" x14ac:dyDescent="0.3">
      <c r="A41" s="29"/>
      <c r="B41" s="30"/>
      <c r="C41" s="1"/>
      <c r="D41" s="31"/>
      <c r="E41" s="30"/>
      <c r="F41" s="30"/>
      <c r="G41" s="75"/>
      <c r="H41" s="30"/>
      <c r="I41" s="30"/>
      <c r="J41" s="32"/>
      <c r="L41" s="12"/>
    </row>
    <row r="42" spans="1:12" ht="15.75" thickTop="1" x14ac:dyDescent="0.25">
      <c r="A42" s="33" t="s">
        <v>128</v>
      </c>
      <c r="B42" s="26" t="s">
        <v>42</v>
      </c>
      <c r="C42" s="64"/>
      <c r="D42" s="65"/>
      <c r="E42" s="63"/>
      <c r="F42" s="63"/>
      <c r="G42" s="76"/>
      <c r="H42" s="63"/>
      <c r="I42" s="63"/>
      <c r="J42" s="66"/>
      <c r="L42" s="12"/>
    </row>
    <row r="43" spans="1:12" x14ac:dyDescent="0.25">
      <c r="A43" s="36" t="s">
        <v>129</v>
      </c>
      <c r="B43" s="37" t="s">
        <v>43</v>
      </c>
      <c r="C43" s="64"/>
      <c r="D43" s="65"/>
      <c r="E43" s="63"/>
      <c r="F43" s="63"/>
      <c r="G43" s="76"/>
      <c r="H43" s="63"/>
      <c r="I43" s="63"/>
      <c r="J43" s="66"/>
      <c r="L43" s="12"/>
    </row>
    <row r="44" spans="1:12" x14ac:dyDescent="0.25">
      <c r="A44" s="13"/>
      <c r="B44" s="40" t="s">
        <v>44</v>
      </c>
      <c r="C44" s="45">
        <v>50</v>
      </c>
      <c r="D44" s="38" t="s">
        <v>15</v>
      </c>
      <c r="E44" s="39" t="s">
        <v>10</v>
      </c>
      <c r="F44" s="92"/>
      <c r="G44" s="181"/>
      <c r="H44" s="42" t="s">
        <v>11</v>
      </c>
      <c r="I44" s="40" t="s">
        <v>12</v>
      </c>
      <c r="J44" s="43" t="str">
        <f t="shared" ref="J44:J45" si="6">IF(G44="","",C44*G44)</f>
        <v/>
      </c>
      <c r="L44" s="12"/>
    </row>
    <row r="45" spans="1:12" x14ac:dyDescent="0.25">
      <c r="A45" s="13"/>
      <c r="B45" s="40" t="s">
        <v>45</v>
      </c>
      <c r="C45" s="70">
        <v>450</v>
      </c>
      <c r="D45" s="38" t="s">
        <v>15</v>
      </c>
      <c r="E45" s="39" t="s">
        <v>10</v>
      </c>
      <c r="F45" s="92"/>
      <c r="G45" s="181"/>
      <c r="H45" s="42" t="s">
        <v>11</v>
      </c>
      <c r="I45" s="40" t="s">
        <v>12</v>
      </c>
      <c r="J45" s="43" t="str">
        <f t="shared" si="6"/>
        <v/>
      </c>
      <c r="L45" s="12"/>
    </row>
    <row r="46" spans="1:12" x14ac:dyDescent="0.25">
      <c r="A46" s="13"/>
      <c r="B46" s="82" t="s">
        <v>200</v>
      </c>
      <c r="C46" s="70">
        <v>14</v>
      </c>
      <c r="D46" s="38" t="s">
        <v>40</v>
      </c>
      <c r="E46" s="39" t="s">
        <v>10</v>
      </c>
      <c r="F46" s="92"/>
      <c r="G46" s="181"/>
      <c r="H46" s="42" t="s">
        <v>11</v>
      </c>
      <c r="I46" s="82" t="s">
        <v>12</v>
      </c>
      <c r="J46" s="43" t="str">
        <f t="shared" ref="J46" si="7">IF(G46="","",C46*G46)</f>
        <v/>
      </c>
      <c r="L46" s="12"/>
    </row>
    <row r="47" spans="1:12" x14ac:dyDescent="0.25">
      <c r="A47" s="36" t="s">
        <v>176</v>
      </c>
      <c r="B47" s="37" t="s">
        <v>46</v>
      </c>
      <c r="C47" s="45">
        <v>1200</v>
      </c>
      <c r="D47" s="38" t="s">
        <v>17</v>
      </c>
      <c r="E47" s="39" t="s">
        <v>10</v>
      </c>
      <c r="F47" s="92"/>
      <c r="G47" s="181"/>
      <c r="H47" s="42" t="s">
        <v>11</v>
      </c>
      <c r="I47" s="40" t="s">
        <v>12</v>
      </c>
      <c r="J47" s="43" t="str">
        <f t="shared" ref="J47:J48" si="8">IF(G47="","",C47*G47)</f>
        <v/>
      </c>
      <c r="L47" s="12"/>
    </row>
    <row r="48" spans="1:12" x14ac:dyDescent="0.25">
      <c r="A48" s="36" t="s">
        <v>194</v>
      </c>
      <c r="B48" s="81" t="s">
        <v>190</v>
      </c>
      <c r="C48" s="70">
        <v>30</v>
      </c>
      <c r="D48" s="38" t="s">
        <v>15</v>
      </c>
      <c r="E48" s="39" t="s">
        <v>10</v>
      </c>
      <c r="F48" s="92"/>
      <c r="G48" s="181"/>
      <c r="H48" s="42" t="s">
        <v>11</v>
      </c>
      <c r="I48" s="82" t="s">
        <v>12</v>
      </c>
      <c r="J48" s="43" t="str">
        <f t="shared" si="8"/>
        <v/>
      </c>
      <c r="L48" s="12"/>
    </row>
    <row r="49" spans="1:12" x14ac:dyDescent="0.25">
      <c r="A49" s="36" t="s">
        <v>193</v>
      </c>
      <c r="B49" s="81" t="s">
        <v>191</v>
      </c>
      <c r="C49" s="45"/>
      <c r="D49" s="38"/>
      <c r="E49" s="39"/>
      <c r="F49" s="92"/>
      <c r="G49" s="140"/>
      <c r="H49" s="145"/>
      <c r="I49" s="146"/>
      <c r="J49" s="60"/>
      <c r="L49" s="12"/>
    </row>
    <row r="50" spans="1:12" x14ac:dyDescent="0.25">
      <c r="A50" s="36"/>
      <c r="B50" s="59" t="s">
        <v>191</v>
      </c>
      <c r="C50" s="70">
        <v>20</v>
      </c>
      <c r="D50" s="38" t="s">
        <v>17</v>
      </c>
      <c r="E50" s="39" t="s">
        <v>10</v>
      </c>
      <c r="F50" s="92"/>
      <c r="G50" s="181"/>
      <c r="H50" s="42" t="s">
        <v>11</v>
      </c>
      <c r="I50" s="82" t="s">
        <v>12</v>
      </c>
      <c r="J50" s="43" t="str">
        <f t="shared" ref="J50:J51" si="9">IF(G50="","",C50*G50)</f>
        <v/>
      </c>
      <c r="L50" s="12"/>
    </row>
    <row r="51" spans="1:12" x14ac:dyDescent="0.25">
      <c r="A51" s="36"/>
      <c r="B51" s="59" t="s">
        <v>192</v>
      </c>
      <c r="C51" s="70">
        <v>2</v>
      </c>
      <c r="D51" s="38" t="s">
        <v>40</v>
      </c>
      <c r="E51" s="39" t="s">
        <v>10</v>
      </c>
      <c r="F51" s="92"/>
      <c r="G51" s="181"/>
      <c r="H51" s="42" t="s">
        <v>11</v>
      </c>
      <c r="I51" s="82" t="s">
        <v>12</v>
      </c>
      <c r="J51" s="43" t="str">
        <f t="shared" si="9"/>
        <v/>
      </c>
      <c r="L51" s="12"/>
    </row>
    <row r="52" spans="1:12" x14ac:dyDescent="0.25">
      <c r="A52" s="36"/>
      <c r="B52" s="37"/>
      <c r="C52" s="45"/>
      <c r="D52" s="38"/>
      <c r="E52" s="39"/>
      <c r="F52" s="40"/>
      <c r="G52" s="77"/>
      <c r="H52" s="42"/>
      <c r="I52" s="40"/>
      <c r="J52" s="60"/>
      <c r="L52" s="12"/>
    </row>
    <row r="53" spans="1:12" ht="15.75" thickBot="1" x14ac:dyDescent="0.3">
      <c r="A53" s="36"/>
      <c r="B53" s="27" t="s">
        <v>28</v>
      </c>
      <c r="C53" s="3"/>
      <c r="D53" s="52"/>
      <c r="E53" s="27"/>
      <c r="F53" s="27"/>
      <c r="G53" s="72"/>
      <c r="H53" s="27"/>
      <c r="I53" s="27" t="s">
        <v>12</v>
      </c>
      <c r="J53" s="53" t="str">
        <f>IF(SUM(J44:J51)=0,"",SUM(J44:J51))</f>
        <v/>
      </c>
      <c r="L53" s="12"/>
    </row>
    <row r="54" spans="1:12" ht="15.75" thickTop="1" x14ac:dyDescent="0.25">
      <c r="A54" s="36"/>
      <c r="B54" s="63"/>
      <c r="C54" s="64"/>
      <c r="D54" s="65"/>
      <c r="E54" s="63"/>
      <c r="F54" s="63"/>
      <c r="G54" s="76"/>
      <c r="H54" s="63"/>
      <c r="I54" s="63"/>
      <c r="J54" s="66"/>
      <c r="L54" s="12"/>
    </row>
    <row r="55" spans="1:12" x14ac:dyDescent="0.25">
      <c r="A55" s="33" t="s">
        <v>8</v>
      </c>
      <c r="B55" s="162" t="s">
        <v>53</v>
      </c>
      <c r="C55" s="48"/>
      <c r="D55" s="49"/>
      <c r="E55" s="47"/>
      <c r="F55" s="47"/>
      <c r="G55" s="71"/>
      <c r="H55" s="47"/>
      <c r="I55" s="47"/>
      <c r="J55" s="50"/>
    </row>
    <row r="56" spans="1:12" x14ac:dyDescent="0.25">
      <c r="A56" s="36" t="s">
        <v>41</v>
      </c>
      <c r="B56" s="148" t="s">
        <v>224</v>
      </c>
      <c r="C56" s="149"/>
      <c r="D56" s="87"/>
      <c r="E56" s="87"/>
      <c r="F56" s="87"/>
      <c r="G56" s="87"/>
      <c r="H56" s="150"/>
      <c r="I56" s="87"/>
      <c r="J56" s="87"/>
    </row>
    <row r="57" spans="1:12" ht="18" x14ac:dyDescent="0.25">
      <c r="A57" s="56"/>
      <c r="B57" s="87" t="s">
        <v>236</v>
      </c>
      <c r="C57" s="149">
        <v>100</v>
      </c>
      <c r="D57" s="85" t="s">
        <v>63</v>
      </c>
      <c r="E57" s="86" t="s">
        <v>10</v>
      </c>
      <c r="F57" s="87"/>
      <c r="G57" s="181"/>
      <c r="H57" s="151" t="s">
        <v>11</v>
      </c>
      <c r="I57" s="87" t="s">
        <v>12</v>
      </c>
      <c r="J57" s="152" t="str">
        <f t="shared" ref="J57" si="10">IF(G57="","",C57*G57)</f>
        <v/>
      </c>
    </row>
    <row r="58" spans="1:12" ht="18" x14ac:dyDescent="0.25">
      <c r="A58" s="56"/>
      <c r="B58" s="87" t="s">
        <v>235</v>
      </c>
      <c r="C58" s="149">
        <v>35</v>
      </c>
      <c r="D58" s="85" t="s">
        <v>63</v>
      </c>
      <c r="E58" s="86" t="s">
        <v>10</v>
      </c>
      <c r="F58" s="87"/>
      <c r="G58" s="181"/>
      <c r="H58" s="151" t="s">
        <v>11</v>
      </c>
      <c r="I58" s="87" t="s">
        <v>12</v>
      </c>
      <c r="J58" s="152" t="str">
        <f t="shared" ref="J58" si="11">IF(G58="","",C58*G58)</f>
        <v/>
      </c>
    </row>
    <row r="59" spans="1:12" x14ac:dyDescent="0.25">
      <c r="A59" s="36" t="s">
        <v>130</v>
      </c>
      <c r="B59" s="153" t="s">
        <v>225</v>
      </c>
      <c r="C59" s="149"/>
      <c r="D59" s="85"/>
      <c r="E59" s="86"/>
      <c r="F59" s="87"/>
      <c r="G59" s="88"/>
      <c r="H59" s="151"/>
      <c r="I59" s="87"/>
      <c r="J59" s="152"/>
    </row>
    <row r="60" spans="1:12" ht="18" x14ac:dyDescent="0.25">
      <c r="A60" s="56"/>
      <c r="B60" s="87" t="s">
        <v>237</v>
      </c>
      <c r="C60" s="149">
        <v>350</v>
      </c>
      <c r="D60" s="85" t="s">
        <v>63</v>
      </c>
      <c r="E60" s="86" t="s">
        <v>10</v>
      </c>
      <c r="F60" s="87"/>
      <c r="G60" s="182"/>
      <c r="H60" s="151" t="s">
        <v>11</v>
      </c>
      <c r="I60" s="87" t="s">
        <v>12</v>
      </c>
      <c r="J60" s="154" t="str">
        <f t="shared" ref="J60:J62" si="12">IF(G60="","",C60*G60)</f>
        <v/>
      </c>
    </row>
    <row r="61" spans="1:12" ht="18" x14ac:dyDescent="0.25">
      <c r="A61" s="36" t="s">
        <v>175</v>
      </c>
      <c r="B61" s="153" t="s">
        <v>126</v>
      </c>
      <c r="C61" s="157">
        <v>250</v>
      </c>
      <c r="D61" s="85" t="s">
        <v>63</v>
      </c>
      <c r="E61" s="86" t="s">
        <v>10</v>
      </c>
      <c r="F61" s="87"/>
      <c r="G61" s="181"/>
      <c r="H61" s="151" t="s">
        <v>11</v>
      </c>
      <c r="I61" s="87" t="s">
        <v>12</v>
      </c>
      <c r="J61" s="152" t="str">
        <f t="shared" si="12"/>
        <v/>
      </c>
      <c r="L61" s="147"/>
    </row>
    <row r="62" spans="1:12" ht="18" x14ac:dyDescent="0.25">
      <c r="A62" s="36" t="s">
        <v>199</v>
      </c>
      <c r="B62" s="148" t="s">
        <v>226</v>
      </c>
      <c r="C62" s="149">
        <v>40</v>
      </c>
      <c r="D62" s="85" t="s">
        <v>63</v>
      </c>
      <c r="E62" s="86" t="s">
        <v>10</v>
      </c>
      <c r="F62" s="87"/>
      <c r="G62" s="182"/>
      <c r="H62" s="151" t="s">
        <v>11</v>
      </c>
      <c r="I62" s="87" t="s">
        <v>12</v>
      </c>
      <c r="J62" s="154" t="str">
        <f t="shared" si="12"/>
        <v/>
      </c>
    </row>
    <row r="63" spans="1:12" x14ac:dyDescent="0.25">
      <c r="A63" s="36"/>
      <c r="B63" s="148"/>
      <c r="C63" s="45"/>
      <c r="D63" s="38"/>
      <c r="E63" s="39"/>
      <c r="F63" s="82"/>
      <c r="G63" s="77"/>
      <c r="H63" s="42"/>
      <c r="I63" s="82"/>
      <c r="J63" s="60"/>
      <c r="L63" s="12"/>
    </row>
    <row r="64" spans="1:12" ht="15.75" thickBot="1" x14ac:dyDescent="0.3">
      <c r="A64" s="36"/>
      <c r="B64" s="163" t="s">
        <v>124</v>
      </c>
      <c r="C64" s="3"/>
      <c r="D64" s="52"/>
      <c r="E64" s="27"/>
      <c r="F64" s="27"/>
      <c r="G64" s="72"/>
      <c r="H64" s="27"/>
      <c r="I64" s="27" t="s">
        <v>12</v>
      </c>
      <c r="J64" s="53" t="str">
        <f>IF(SUM(J57:J62)=0,"",SUM(J57:J62))</f>
        <v/>
      </c>
      <c r="L64" s="12"/>
    </row>
    <row r="65" spans="1:12" ht="15.75" thickTop="1" x14ac:dyDescent="0.25">
      <c r="A65" s="36"/>
      <c r="B65" s="164"/>
      <c r="C65" s="64"/>
      <c r="D65" s="65"/>
      <c r="E65" s="63"/>
      <c r="F65" s="63"/>
      <c r="G65" s="76"/>
      <c r="H65" s="63"/>
      <c r="I65" s="63"/>
      <c r="J65" s="66"/>
      <c r="L65" s="12"/>
    </row>
    <row r="66" spans="1:12" x14ac:dyDescent="0.25">
      <c r="A66" s="33" t="s">
        <v>229</v>
      </c>
      <c r="B66" s="162" t="s">
        <v>37</v>
      </c>
      <c r="C66" s="48"/>
      <c r="D66" s="49"/>
      <c r="E66" s="47"/>
      <c r="F66" s="47"/>
      <c r="G66" s="71"/>
      <c r="H66" s="47"/>
      <c r="I66" s="47"/>
      <c r="J66" s="50"/>
    </row>
    <row r="67" spans="1:12" x14ac:dyDescent="0.25">
      <c r="A67" s="36" t="s">
        <v>242</v>
      </c>
      <c r="B67" s="148" t="s">
        <v>47</v>
      </c>
      <c r="C67" s="45"/>
      <c r="D67" s="40"/>
      <c r="E67" s="40"/>
      <c r="F67" s="40"/>
      <c r="G67" s="40"/>
      <c r="H67" s="55"/>
      <c r="I67" s="40"/>
      <c r="J67" s="40"/>
    </row>
    <row r="68" spans="1:12" x14ac:dyDescent="0.25">
      <c r="A68" s="56"/>
      <c r="B68" s="87" t="s">
        <v>239</v>
      </c>
      <c r="C68" s="149">
        <v>1250</v>
      </c>
      <c r="D68" s="85" t="s">
        <v>17</v>
      </c>
      <c r="E68" s="86" t="s">
        <v>10</v>
      </c>
      <c r="F68" s="87"/>
      <c r="G68" s="181"/>
      <c r="H68" s="151" t="s">
        <v>11</v>
      </c>
      <c r="I68" s="87" t="s">
        <v>12</v>
      </c>
      <c r="J68" s="152" t="str">
        <f t="shared" ref="J68" si="13">IF(G68="","",C68*G68)</f>
        <v/>
      </c>
    </row>
    <row r="69" spans="1:12" x14ac:dyDescent="0.25">
      <c r="A69" s="36" t="s">
        <v>230</v>
      </c>
      <c r="B69" s="153" t="s">
        <v>195</v>
      </c>
      <c r="C69" s="45"/>
      <c r="D69" s="38"/>
      <c r="E69" s="39"/>
      <c r="F69" s="82"/>
      <c r="G69" s="41"/>
      <c r="H69" s="42"/>
      <c r="I69" s="82"/>
      <c r="J69" s="43"/>
    </row>
    <row r="70" spans="1:12" x14ac:dyDescent="0.25">
      <c r="A70" s="36"/>
      <c r="B70" s="165" t="s">
        <v>197</v>
      </c>
      <c r="C70" s="45">
        <v>20</v>
      </c>
      <c r="D70" s="38" t="s">
        <v>17</v>
      </c>
      <c r="E70" s="39" t="s">
        <v>10</v>
      </c>
      <c r="F70" s="82"/>
      <c r="G70" s="181"/>
      <c r="H70" s="42" t="s">
        <v>11</v>
      </c>
      <c r="I70" s="82" t="s">
        <v>12</v>
      </c>
      <c r="J70" s="43" t="str">
        <f t="shared" ref="J70" si="14">IF(G70="","",C70*G70)</f>
        <v/>
      </c>
    </row>
    <row r="71" spans="1:12" x14ac:dyDescent="0.25">
      <c r="A71" s="56"/>
      <c r="B71" s="87" t="s">
        <v>196</v>
      </c>
      <c r="C71" s="45">
        <v>4</v>
      </c>
      <c r="D71" s="38" t="s">
        <v>40</v>
      </c>
      <c r="E71" s="39" t="s">
        <v>10</v>
      </c>
      <c r="F71" s="82"/>
      <c r="G71" s="182"/>
      <c r="H71" s="42" t="s">
        <v>11</v>
      </c>
      <c r="I71" s="82" t="s">
        <v>12</v>
      </c>
      <c r="J71" s="123" t="str">
        <f t="shared" ref="J71:J75" si="15">IF(G71="","",C71*G71)</f>
        <v/>
      </c>
    </row>
    <row r="72" spans="1:12" x14ac:dyDescent="0.25">
      <c r="A72" s="36" t="s">
        <v>231</v>
      </c>
      <c r="B72" s="153" t="s">
        <v>198</v>
      </c>
      <c r="C72" s="157"/>
      <c r="D72" s="85"/>
      <c r="E72" s="86"/>
      <c r="F72" s="87"/>
      <c r="G72" s="158"/>
      <c r="H72" s="151"/>
      <c r="I72" s="87"/>
      <c r="J72" s="159"/>
      <c r="K72" s="22"/>
    </row>
    <row r="73" spans="1:12" x14ac:dyDescent="0.25">
      <c r="A73" s="36"/>
      <c r="B73" s="165" t="s">
        <v>241</v>
      </c>
      <c r="C73" s="149">
        <v>20</v>
      </c>
      <c r="D73" s="85" t="s">
        <v>15</v>
      </c>
      <c r="E73" s="86" t="s">
        <v>10</v>
      </c>
      <c r="F73" s="87"/>
      <c r="G73" s="181"/>
      <c r="H73" s="151" t="s">
        <v>11</v>
      </c>
      <c r="I73" s="87" t="s">
        <v>12</v>
      </c>
      <c r="J73" s="152" t="str">
        <f t="shared" ref="J73" si="16">IF(G73="","",C73*G73)</f>
        <v/>
      </c>
      <c r="K73" s="22"/>
    </row>
    <row r="74" spans="1:12" x14ac:dyDescent="0.25">
      <c r="A74" s="36"/>
      <c r="B74" s="165" t="s">
        <v>240</v>
      </c>
      <c r="C74" s="149">
        <v>63</v>
      </c>
      <c r="D74" s="85" t="s">
        <v>15</v>
      </c>
      <c r="E74" s="86" t="s">
        <v>10</v>
      </c>
      <c r="F74" s="87"/>
      <c r="G74" s="181"/>
      <c r="H74" s="151" t="s">
        <v>11</v>
      </c>
      <c r="I74" s="87" t="s">
        <v>12</v>
      </c>
      <c r="J74" s="152" t="str">
        <f t="shared" ref="J74" si="17">IF(G74="","",C74*G74)</f>
        <v/>
      </c>
      <c r="K74" s="22"/>
    </row>
    <row r="75" spans="1:12" x14ac:dyDescent="0.25">
      <c r="A75" s="36" t="s">
        <v>232</v>
      </c>
      <c r="B75" s="148" t="s">
        <v>227</v>
      </c>
      <c r="C75" s="149">
        <v>120</v>
      </c>
      <c r="D75" s="85" t="s">
        <v>17</v>
      </c>
      <c r="E75" s="86" t="s">
        <v>10</v>
      </c>
      <c r="F75" s="87"/>
      <c r="G75" s="182"/>
      <c r="H75" s="151" t="s">
        <v>11</v>
      </c>
      <c r="I75" s="87" t="s">
        <v>12</v>
      </c>
      <c r="J75" s="154" t="str">
        <f t="shared" si="15"/>
        <v/>
      </c>
      <c r="K75" s="22"/>
    </row>
    <row r="76" spans="1:12" x14ac:dyDescent="0.25">
      <c r="A76" s="36" t="s">
        <v>233</v>
      </c>
      <c r="B76" s="148" t="s">
        <v>48</v>
      </c>
      <c r="C76" s="45">
        <v>50</v>
      </c>
      <c r="D76" s="38" t="s">
        <v>17</v>
      </c>
      <c r="E76" s="39" t="s">
        <v>10</v>
      </c>
      <c r="F76" s="40"/>
      <c r="G76" s="182"/>
      <c r="H76" s="42" t="s">
        <v>11</v>
      </c>
      <c r="I76" s="40" t="s">
        <v>12</v>
      </c>
      <c r="J76" s="123" t="str">
        <f t="shared" ref="J76" si="18">IF(G76="","",C76*G76)</f>
        <v/>
      </c>
    </row>
    <row r="77" spans="1:12" x14ac:dyDescent="0.25">
      <c r="A77" s="36"/>
      <c r="B77" s="148"/>
      <c r="C77" s="45"/>
      <c r="D77" s="38"/>
      <c r="E77" s="39"/>
      <c r="F77" s="82"/>
      <c r="G77" s="77"/>
      <c r="H77" s="42"/>
      <c r="I77" s="82"/>
      <c r="J77" s="60"/>
    </row>
    <row r="78" spans="1:12" ht="15.75" thickBot="1" x14ac:dyDescent="0.3">
      <c r="B78" s="163" t="s">
        <v>228</v>
      </c>
      <c r="C78" s="3"/>
      <c r="D78" s="52"/>
      <c r="E78" s="27"/>
      <c r="F78" s="27"/>
      <c r="G78" s="72"/>
      <c r="H78" s="27"/>
      <c r="I78" s="27" t="s">
        <v>12</v>
      </c>
      <c r="J78" s="53" t="str">
        <f>IF(SUM(J68:J76)=0,"",SUM(J68:J76))</f>
        <v/>
      </c>
    </row>
    <row r="79" spans="1:12" ht="15.75" thickTop="1" x14ac:dyDescent="0.25">
      <c r="B79" s="22"/>
    </row>
    <row r="80" spans="1:12" customFormat="1" x14ac:dyDescent="0.25">
      <c r="A80" s="93" t="s">
        <v>58</v>
      </c>
      <c r="B80" s="166" t="s">
        <v>59</v>
      </c>
      <c r="C80" s="95"/>
      <c r="D80" s="94"/>
      <c r="E80" s="96"/>
      <c r="F80" s="97"/>
      <c r="G80" s="96"/>
      <c r="J80" s="96"/>
    </row>
    <row r="81" spans="1:10" customFormat="1" x14ac:dyDescent="0.25">
      <c r="A81" s="33" t="s">
        <v>131</v>
      </c>
      <c r="B81" s="162" t="s">
        <v>53</v>
      </c>
      <c r="C81" s="96"/>
      <c r="D81" s="99"/>
      <c r="E81" s="100"/>
      <c r="F81" s="101"/>
      <c r="G81" s="100"/>
      <c r="J81" s="100"/>
    </row>
    <row r="82" spans="1:10" customFormat="1" x14ac:dyDescent="0.25">
      <c r="A82" s="36" t="s">
        <v>60</v>
      </c>
      <c r="B82" s="148" t="s">
        <v>61</v>
      </c>
      <c r="C82" s="96"/>
      <c r="D82" s="94"/>
      <c r="E82" s="96"/>
      <c r="F82" s="97"/>
      <c r="G82" s="96"/>
      <c r="J82" s="96"/>
    </row>
    <row r="83" spans="1:10" customFormat="1" ht="18" x14ac:dyDescent="0.25">
      <c r="A83" s="102"/>
      <c r="B83" s="87" t="s">
        <v>62</v>
      </c>
      <c r="C83" s="45">
        <v>1385</v>
      </c>
      <c r="D83" s="38" t="s">
        <v>63</v>
      </c>
      <c r="E83" s="39" t="s">
        <v>10</v>
      </c>
      <c r="F83" s="111"/>
      <c r="G83" s="181"/>
      <c r="H83" s="42" t="s">
        <v>11</v>
      </c>
      <c r="I83" s="82" t="s">
        <v>12</v>
      </c>
      <c r="J83" s="43">
        <f>G83*C83</f>
        <v>0</v>
      </c>
    </row>
    <row r="84" spans="1:10" customFormat="1" ht="18" x14ac:dyDescent="0.25">
      <c r="A84" s="102"/>
      <c r="B84" s="92" t="s">
        <v>64</v>
      </c>
      <c r="C84" s="45">
        <v>150</v>
      </c>
      <c r="D84" s="38" t="s">
        <v>63</v>
      </c>
      <c r="E84" s="39" t="s">
        <v>10</v>
      </c>
      <c r="F84" s="111"/>
      <c r="G84" s="181"/>
      <c r="H84" s="42" t="s">
        <v>11</v>
      </c>
      <c r="I84" s="82" t="s">
        <v>12</v>
      </c>
      <c r="J84" s="43">
        <f t="shared" ref="J84:J97" si="19">G84*C84</f>
        <v>0</v>
      </c>
    </row>
    <row r="85" spans="1:10" customFormat="1" ht="18" x14ac:dyDescent="0.25">
      <c r="A85" s="102"/>
      <c r="B85" s="92" t="s">
        <v>51</v>
      </c>
      <c r="C85" s="45">
        <v>500</v>
      </c>
      <c r="D85" s="38" t="s">
        <v>63</v>
      </c>
      <c r="E85" s="39" t="s">
        <v>10</v>
      </c>
      <c r="F85" s="111"/>
      <c r="G85" s="182"/>
      <c r="H85" s="42" t="s">
        <v>11</v>
      </c>
      <c r="I85" s="82" t="s">
        <v>12</v>
      </c>
      <c r="J85" s="43">
        <f t="shared" si="19"/>
        <v>0</v>
      </c>
    </row>
    <row r="86" spans="1:10" customFormat="1" x14ac:dyDescent="0.25">
      <c r="A86" s="36" t="s">
        <v>65</v>
      </c>
      <c r="B86" s="81" t="s">
        <v>132</v>
      </c>
      <c r="C86" s="45"/>
      <c r="D86" s="38"/>
      <c r="E86" s="113"/>
      <c r="F86" s="111"/>
      <c r="G86" s="96"/>
      <c r="H86" s="114"/>
      <c r="I86" s="114"/>
      <c r="J86" s="121"/>
    </row>
    <row r="87" spans="1:10" customFormat="1" ht="18" x14ac:dyDescent="0.25">
      <c r="A87" s="102"/>
      <c r="B87" s="92" t="s">
        <v>66</v>
      </c>
      <c r="C87" s="45">
        <v>180</v>
      </c>
      <c r="D87" s="38" t="s">
        <v>63</v>
      </c>
      <c r="E87" s="39" t="s">
        <v>10</v>
      </c>
      <c r="F87" s="111"/>
      <c r="G87" s="181"/>
      <c r="H87" s="42" t="s">
        <v>11</v>
      </c>
      <c r="I87" s="82" t="s">
        <v>12</v>
      </c>
      <c r="J87" s="43">
        <f t="shared" si="19"/>
        <v>0</v>
      </c>
    </row>
    <row r="88" spans="1:10" customFormat="1" ht="18" x14ac:dyDescent="0.25">
      <c r="A88" s="102"/>
      <c r="B88" s="92" t="s">
        <v>67</v>
      </c>
      <c r="C88" s="45">
        <v>30</v>
      </c>
      <c r="D88" s="38" t="s">
        <v>63</v>
      </c>
      <c r="E88" s="39" t="s">
        <v>10</v>
      </c>
      <c r="F88" s="111"/>
      <c r="G88" s="181"/>
      <c r="H88" s="42" t="s">
        <v>11</v>
      </c>
      <c r="I88" s="82" t="s">
        <v>12</v>
      </c>
      <c r="J88" s="43">
        <f t="shared" si="19"/>
        <v>0</v>
      </c>
    </row>
    <row r="89" spans="1:10" customFormat="1" ht="18" x14ac:dyDescent="0.25">
      <c r="A89" s="155"/>
      <c r="B89" s="92" t="s">
        <v>238</v>
      </c>
      <c r="C89" s="149">
        <v>50</v>
      </c>
      <c r="D89" s="85" t="s">
        <v>63</v>
      </c>
      <c r="E89" s="86" t="s">
        <v>10</v>
      </c>
      <c r="F89" s="156"/>
      <c r="G89" s="181"/>
      <c r="H89" s="151" t="s">
        <v>11</v>
      </c>
      <c r="I89" s="87" t="s">
        <v>12</v>
      </c>
      <c r="J89" s="152">
        <f t="shared" si="19"/>
        <v>0</v>
      </c>
    </row>
    <row r="90" spans="1:10" customFormat="1" ht="18" x14ac:dyDescent="0.25">
      <c r="A90" s="36" t="s">
        <v>68</v>
      </c>
      <c r="B90" s="81" t="s">
        <v>31</v>
      </c>
      <c r="C90" s="45">
        <v>300</v>
      </c>
      <c r="D90" s="38" t="s">
        <v>69</v>
      </c>
      <c r="E90" s="39" t="s">
        <v>10</v>
      </c>
      <c r="F90" s="111"/>
      <c r="G90" s="181"/>
      <c r="H90" s="42" t="s">
        <v>11</v>
      </c>
      <c r="I90" s="82" t="s">
        <v>12</v>
      </c>
      <c r="J90" s="43">
        <f t="shared" si="19"/>
        <v>0</v>
      </c>
    </row>
    <row r="91" spans="1:10" customFormat="1" x14ac:dyDescent="0.25">
      <c r="A91" s="36" t="s">
        <v>70</v>
      </c>
      <c r="B91" s="81" t="s">
        <v>71</v>
      </c>
      <c r="C91" s="45"/>
      <c r="D91" s="38"/>
      <c r="E91" s="112"/>
      <c r="F91" s="111"/>
      <c r="G91" s="105"/>
      <c r="H91" s="114"/>
      <c r="I91" s="114"/>
      <c r="J91" s="121"/>
    </row>
    <row r="92" spans="1:10" customFormat="1" x14ac:dyDescent="0.25">
      <c r="A92" s="98"/>
      <c r="B92" s="92" t="s">
        <v>72</v>
      </c>
      <c r="C92" s="45">
        <v>1</v>
      </c>
      <c r="D92" s="38" t="s">
        <v>40</v>
      </c>
      <c r="E92" s="39" t="s">
        <v>10</v>
      </c>
      <c r="F92" s="111"/>
      <c r="G92" s="181"/>
      <c r="H92" s="42" t="s">
        <v>11</v>
      </c>
      <c r="I92" s="82" t="s">
        <v>12</v>
      </c>
      <c r="J92" s="43">
        <f t="shared" si="19"/>
        <v>0</v>
      </c>
    </row>
    <row r="93" spans="1:10" customFormat="1" x14ac:dyDescent="0.25">
      <c r="A93" s="36" t="s">
        <v>73</v>
      </c>
      <c r="B93" s="81" t="s">
        <v>74</v>
      </c>
      <c r="C93" s="45">
        <v>14</v>
      </c>
      <c r="D93" s="38" t="s">
        <v>40</v>
      </c>
      <c r="E93" s="39" t="s">
        <v>10</v>
      </c>
      <c r="F93" s="111"/>
      <c r="G93" s="181"/>
      <c r="H93" s="42" t="s">
        <v>11</v>
      </c>
      <c r="I93" s="82" t="s">
        <v>12</v>
      </c>
      <c r="J93" s="43">
        <f t="shared" si="19"/>
        <v>0</v>
      </c>
    </row>
    <row r="94" spans="1:10" customFormat="1" ht="18" x14ac:dyDescent="0.25">
      <c r="A94" s="36" t="s">
        <v>75</v>
      </c>
      <c r="B94" s="81" t="s">
        <v>127</v>
      </c>
      <c r="C94" s="45">
        <v>200</v>
      </c>
      <c r="D94" s="38" t="s">
        <v>63</v>
      </c>
      <c r="E94" s="39" t="s">
        <v>10</v>
      </c>
      <c r="F94" s="111"/>
      <c r="G94" s="181"/>
      <c r="H94" s="42" t="s">
        <v>11</v>
      </c>
      <c r="I94" s="82" t="s">
        <v>12</v>
      </c>
      <c r="J94" s="43">
        <f t="shared" si="19"/>
        <v>0</v>
      </c>
    </row>
    <row r="95" spans="1:10" customFormat="1" x14ac:dyDescent="0.25">
      <c r="A95" s="36" t="s">
        <v>76</v>
      </c>
      <c r="B95" s="81" t="s">
        <v>24</v>
      </c>
      <c r="C95" s="45"/>
      <c r="D95" s="38"/>
      <c r="E95" s="115"/>
      <c r="F95" s="116"/>
      <c r="G95" s="99"/>
      <c r="H95" s="114"/>
      <c r="I95" s="114"/>
      <c r="J95" s="121"/>
    </row>
    <row r="96" spans="1:10" customFormat="1" x14ac:dyDescent="0.25">
      <c r="A96" s="36"/>
      <c r="B96" s="82" t="s">
        <v>25</v>
      </c>
      <c r="C96" s="45">
        <v>5</v>
      </c>
      <c r="D96" s="38" t="s">
        <v>16</v>
      </c>
      <c r="E96" s="39" t="s">
        <v>10</v>
      </c>
      <c r="F96" s="82"/>
      <c r="G96" s="181"/>
      <c r="H96" s="42" t="s">
        <v>11</v>
      </c>
      <c r="I96" s="82" t="s">
        <v>12</v>
      </c>
      <c r="J96" s="43" t="str">
        <f t="shared" ref="J96" si="20">IF(G96="","",C96*G96)</f>
        <v/>
      </c>
    </row>
    <row r="97" spans="1:11" customFormat="1" x14ac:dyDescent="0.25">
      <c r="A97" s="102"/>
      <c r="B97" s="92" t="s">
        <v>77</v>
      </c>
      <c r="C97" s="45">
        <v>190</v>
      </c>
      <c r="D97" s="38" t="s">
        <v>15</v>
      </c>
      <c r="E97" s="39" t="s">
        <v>10</v>
      </c>
      <c r="F97" s="111"/>
      <c r="G97" s="181"/>
      <c r="H97" s="42" t="s">
        <v>11</v>
      </c>
      <c r="I97" s="82" t="s">
        <v>12</v>
      </c>
      <c r="J97" s="43">
        <f t="shared" si="19"/>
        <v>0</v>
      </c>
      <c r="K97" s="60"/>
    </row>
    <row r="98" spans="1:11" customFormat="1" x14ac:dyDescent="0.25">
      <c r="A98" s="36" t="s">
        <v>78</v>
      </c>
      <c r="B98" s="81" t="s">
        <v>182</v>
      </c>
      <c r="C98" s="45">
        <v>1</v>
      </c>
      <c r="D98" s="38" t="s">
        <v>16</v>
      </c>
      <c r="E98" s="39" t="s">
        <v>10</v>
      </c>
      <c r="F98" s="82"/>
      <c r="G98" s="181"/>
      <c r="H98" s="42" t="s">
        <v>11</v>
      </c>
      <c r="I98" s="82" t="s">
        <v>12</v>
      </c>
      <c r="J98" s="43" t="str">
        <f t="shared" ref="J98" si="21">IF(G98="","",C98*G98)</f>
        <v/>
      </c>
    </row>
    <row r="99" spans="1:11" customFormat="1" x14ac:dyDescent="0.25">
      <c r="A99" s="36" t="s">
        <v>234</v>
      </c>
      <c r="B99" s="81" t="s">
        <v>79</v>
      </c>
      <c r="C99" s="97"/>
      <c r="D99" s="99"/>
      <c r="E99" s="115"/>
      <c r="F99" s="116"/>
      <c r="G99" s="99"/>
      <c r="H99" s="114"/>
      <c r="I99" s="114"/>
      <c r="J99" s="96"/>
    </row>
    <row r="100" spans="1:11" customFormat="1" x14ac:dyDescent="0.25">
      <c r="A100" s="36"/>
      <c r="B100" s="92" t="s">
        <v>57</v>
      </c>
      <c r="C100" s="45">
        <v>3</v>
      </c>
      <c r="D100" s="38" t="s">
        <v>16</v>
      </c>
      <c r="E100" s="39" t="s">
        <v>10</v>
      </c>
      <c r="F100" s="111"/>
      <c r="G100" s="181"/>
      <c r="H100" s="42" t="s">
        <v>11</v>
      </c>
      <c r="I100" s="82" t="s">
        <v>12</v>
      </c>
      <c r="J100" s="43">
        <f t="shared" ref="J100" si="22">G100*C100</f>
        <v>0</v>
      </c>
    </row>
    <row r="101" spans="1:11" customFormat="1" x14ac:dyDescent="0.25">
      <c r="A101" s="102"/>
      <c r="B101" s="92" t="s">
        <v>181</v>
      </c>
      <c r="C101" s="45">
        <v>5</v>
      </c>
      <c r="D101" s="38" t="s">
        <v>16</v>
      </c>
      <c r="E101" s="39" t="s">
        <v>10</v>
      </c>
      <c r="F101" s="111"/>
      <c r="G101" s="181"/>
      <c r="H101" s="42" t="s">
        <v>11</v>
      </c>
      <c r="I101" s="82" t="s">
        <v>12</v>
      </c>
      <c r="J101" s="43">
        <f t="shared" ref="J101" si="23">G101*C101</f>
        <v>0</v>
      </c>
      <c r="K101" s="60"/>
    </row>
    <row r="102" spans="1:11" customFormat="1" x14ac:dyDescent="0.25">
      <c r="A102" s="36"/>
      <c r="B102" s="81"/>
      <c r="C102" s="97"/>
      <c r="D102" s="99"/>
      <c r="E102" s="115"/>
      <c r="F102" s="116"/>
      <c r="G102" s="99"/>
      <c r="H102" s="114"/>
      <c r="I102" s="114"/>
      <c r="J102" s="96"/>
    </row>
    <row r="103" spans="1:11" ht="15.75" thickBot="1" x14ac:dyDescent="0.3">
      <c r="B103" s="27" t="s">
        <v>117</v>
      </c>
      <c r="C103" s="3"/>
      <c r="D103" s="52"/>
      <c r="E103" s="27"/>
      <c r="F103" s="27"/>
      <c r="G103" s="72"/>
      <c r="H103" s="27"/>
      <c r="I103" s="27" t="s">
        <v>12</v>
      </c>
      <c r="J103" s="53">
        <f>SUM(J83:J101)</f>
        <v>0</v>
      </c>
    </row>
    <row r="104" spans="1:11" customFormat="1" ht="15.75" thickTop="1" x14ac:dyDescent="0.25">
      <c r="A104" s="93"/>
      <c r="B104" s="93"/>
      <c r="C104" s="95"/>
      <c r="D104" s="94"/>
      <c r="E104" s="113"/>
      <c r="F104" s="111"/>
      <c r="G104" s="96"/>
      <c r="H104" s="114"/>
      <c r="I104" s="114"/>
      <c r="J104" s="96"/>
    </row>
    <row r="105" spans="1:11" customFormat="1" x14ac:dyDescent="0.25">
      <c r="A105" s="33" t="s">
        <v>80</v>
      </c>
      <c r="B105" s="80" t="s">
        <v>82</v>
      </c>
      <c r="C105" s="108"/>
      <c r="D105" s="94"/>
      <c r="E105" s="113"/>
      <c r="F105" s="111"/>
      <c r="G105" s="96"/>
      <c r="H105" s="114"/>
      <c r="I105" s="114"/>
      <c r="J105" s="96"/>
    </row>
    <row r="106" spans="1:11" customFormat="1" x14ac:dyDescent="0.25">
      <c r="A106" s="36" t="s">
        <v>81</v>
      </c>
      <c r="B106" s="81" t="s">
        <v>82</v>
      </c>
      <c r="C106" s="96"/>
      <c r="D106" s="94"/>
      <c r="E106" s="113"/>
      <c r="F106" s="111"/>
      <c r="G106" s="96"/>
      <c r="H106" s="114"/>
      <c r="I106" s="114"/>
      <c r="J106" s="96"/>
    </row>
    <row r="107" spans="1:11" customFormat="1" x14ac:dyDescent="0.25">
      <c r="A107" s="102"/>
      <c r="B107" s="92" t="s">
        <v>83</v>
      </c>
      <c r="C107" s="45">
        <v>250</v>
      </c>
      <c r="D107" s="45" t="s">
        <v>15</v>
      </c>
      <c r="E107" s="45" t="s">
        <v>10</v>
      </c>
      <c r="F107" s="111"/>
      <c r="G107" s="181"/>
      <c r="H107" s="42" t="s">
        <v>11</v>
      </c>
      <c r="I107" s="82" t="s">
        <v>12</v>
      </c>
      <c r="J107" s="43">
        <f>G107*C107</f>
        <v>0</v>
      </c>
    </row>
    <row r="108" spans="1:11" customFormat="1" x14ac:dyDescent="0.25">
      <c r="A108" s="102"/>
      <c r="B108" s="87" t="s">
        <v>178</v>
      </c>
      <c r="C108" s="45">
        <v>85</v>
      </c>
      <c r="D108" s="45" t="s">
        <v>15</v>
      </c>
      <c r="E108" s="45" t="s">
        <v>10</v>
      </c>
      <c r="F108" s="111"/>
      <c r="G108" s="181"/>
      <c r="H108" s="42" t="s">
        <v>11</v>
      </c>
      <c r="I108" s="82" t="s">
        <v>12</v>
      </c>
      <c r="J108" s="43">
        <f t="shared" ref="J108:J121" si="24">G108*C108</f>
        <v>0</v>
      </c>
    </row>
    <row r="109" spans="1:11" customFormat="1" x14ac:dyDescent="0.25">
      <c r="A109" s="36" t="s">
        <v>84</v>
      </c>
      <c r="B109" s="148" t="s">
        <v>85</v>
      </c>
      <c r="C109" s="45"/>
      <c r="D109" s="45"/>
      <c r="E109" s="45"/>
      <c r="F109" s="111"/>
      <c r="G109" s="99"/>
      <c r="H109" s="114"/>
      <c r="I109" s="114"/>
      <c r="J109" s="121"/>
    </row>
    <row r="110" spans="1:11" customFormat="1" x14ac:dyDescent="0.25">
      <c r="A110" s="102"/>
      <c r="B110" s="87" t="s">
        <v>86</v>
      </c>
      <c r="C110" s="45">
        <v>5</v>
      </c>
      <c r="D110" s="45" t="s">
        <v>40</v>
      </c>
      <c r="E110" s="45" t="s">
        <v>10</v>
      </c>
      <c r="F110" s="111"/>
      <c r="G110" s="181"/>
      <c r="H110" s="42" t="s">
        <v>11</v>
      </c>
      <c r="I110" s="82" t="s">
        <v>12</v>
      </c>
      <c r="J110" s="43">
        <f t="shared" si="24"/>
        <v>0</v>
      </c>
    </row>
    <row r="111" spans="1:11" customFormat="1" x14ac:dyDescent="0.25">
      <c r="A111" s="102"/>
      <c r="B111" s="87" t="s">
        <v>87</v>
      </c>
      <c r="C111" s="45">
        <v>13</v>
      </c>
      <c r="D111" s="45" t="s">
        <v>15</v>
      </c>
      <c r="E111" s="45" t="s">
        <v>10</v>
      </c>
      <c r="F111" s="111"/>
      <c r="G111" s="181"/>
      <c r="H111" s="42" t="s">
        <v>11</v>
      </c>
      <c r="I111" s="82" t="s">
        <v>12</v>
      </c>
      <c r="J111" s="43">
        <f t="shared" si="24"/>
        <v>0</v>
      </c>
    </row>
    <row r="112" spans="1:11" customFormat="1" x14ac:dyDescent="0.25">
      <c r="A112" s="102"/>
      <c r="B112" s="87" t="s">
        <v>88</v>
      </c>
      <c r="C112" s="45">
        <v>7</v>
      </c>
      <c r="D112" s="45" t="s">
        <v>40</v>
      </c>
      <c r="E112" s="45" t="s">
        <v>10</v>
      </c>
      <c r="F112" s="111"/>
      <c r="G112" s="181"/>
      <c r="H112" s="42" t="s">
        <v>11</v>
      </c>
      <c r="I112" s="82" t="s">
        <v>12</v>
      </c>
      <c r="J112" s="43">
        <f t="shared" si="24"/>
        <v>0</v>
      </c>
    </row>
    <row r="113" spans="1:10" customFormat="1" x14ac:dyDescent="0.25">
      <c r="A113" s="36" t="s">
        <v>133</v>
      </c>
      <c r="B113" s="148" t="s">
        <v>244</v>
      </c>
      <c r="C113" s="45">
        <v>1</v>
      </c>
      <c r="D113" s="45" t="s">
        <v>40</v>
      </c>
      <c r="E113" s="45" t="s">
        <v>10</v>
      </c>
      <c r="F113" s="111"/>
      <c r="G113" s="181"/>
      <c r="H113" s="42" t="s">
        <v>11</v>
      </c>
      <c r="I113" s="82" t="s">
        <v>12</v>
      </c>
      <c r="J113" s="43">
        <f t="shared" ref="J113" si="25">G113*C113</f>
        <v>0</v>
      </c>
    </row>
    <row r="114" spans="1:10" customFormat="1" x14ac:dyDescent="0.25">
      <c r="A114" s="36" t="s">
        <v>89</v>
      </c>
      <c r="B114" s="148" t="s">
        <v>90</v>
      </c>
      <c r="C114" s="45">
        <v>14</v>
      </c>
      <c r="D114" s="45" t="s">
        <v>40</v>
      </c>
      <c r="E114" s="45" t="s">
        <v>10</v>
      </c>
      <c r="F114" s="111"/>
      <c r="G114" s="181"/>
      <c r="H114" s="42" t="s">
        <v>11</v>
      </c>
      <c r="I114" s="82" t="s">
        <v>12</v>
      </c>
      <c r="J114" s="43">
        <f t="shared" si="24"/>
        <v>0</v>
      </c>
    </row>
    <row r="115" spans="1:10" customFormat="1" x14ac:dyDescent="0.25">
      <c r="A115" s="36" t="s">
        <v>245</v>
      </c>
      <c r="B115" s="148" t="s">
        <v>91</v>
      </c>
      <c r="C115" s="45"/>
      <c r="D115" s="45"/>
      <c r="E115" s="45"/>
      <c r="F115" s="111"/>
      <c r="G115" s="99"/>
      <c r="H115" s="114"/>
      <c r="I115" s="114"/>
      <c r="J115" s="121"/>
    </row>
    <row r="116" spans="1:10" customFormat="1" x14ac:dyDescent="0.25">
      <c r="A116" s="102"/>
      <c r="B116" s="87" t="s">
        <v>92</v>
      </c>
      <c r="C116" s="45">
        <v>1</v>
      </c>
      <c r="D116" s="45" t="s">
        <v>9</v>
      </c>
      <c r="E116" s="45" t="s">
        <v>10</v>
      </c>
      <c r="F116" s="111"/>
      <c r="G116" s="181"/>
      <c r="H116" s="42" t="s">
        <v>11</v>
      </c>
      <c r="I116" s="82" t="s">
        <v>12</v>
      </c>
      <c r="J116" s="43">
        <f t="shared" si="24"/>
        <v>0</v>
      </c>
    </row>
    <row r="117" spans="1:10" customFormat="1" x14ac:dyDescent="0.25">
      <c r="A117" s="102"/>
      <c r="B117" s="87" t="s">
        <v>201</v>
      </c>
      <c r="C117" s="45">
        <v>7</v>
      </c>
      <c r="D117" s="45" t="s">
        <v>40</v>
      </c>
      <c r="E117" s="45" t="s">
        <v>10</v>
      </c>
      <c r="F117" s="111"/>
      <c r="G117" s="181"/>
      <c r="H117" s="42" t="s">
        <v>11</v>
      </c>
      <c r="I117" s="82" t="s">
        <v>12</v>
      </c>
      <c r="J117" s="43">
        <f t="shared" ref="J117" si="26">G117*C117</f>
        <v>0</v>
      </c>
    </row>
    <row r="118" spans="1:10" customFormat="1" x14ac:dyDescent="0.25">
      <c r="A118" s="36" t="s">
        <v>93</v>
      </c>
      <c r="B118" s="148" t="s">
        <v>94</v>
      </c>
      <c r="C118" s="45"/>
      <c r="D118" s="45"/>
      <c r="E118" s="45"/>
      <c r="F118" s="111"/>
      <c r="G118" s="99"/>
      <c r="H118" s="114"/>
      <c r="I118" s="114"/>
      <c r="J118" s="121"/>
    </row>
    <row r="119" spans="1:10" customFormat="1" x14ac:dyDescent="0.25">
      <c r="A119" s="104"/>
      <c r="B119" s="87" t="s">
        <v>125</v>
      </c>
      <c r="C119" s="45">
        <v>250</v>
      </c>
      <c r="D119" s="45" t="s">
        <v>15</v>
      </c>
      <c r="E119" s="45" t="s">
        <v>10</v>
      </c>
      <c r="F119" s="111"/>
      <c r="G119" s="181"/>
      <c r="H119" s="42" t="s">
        <v>11</v>
      </c>
      <c r="I119" s="82" t="s">
        <v>12</v>
      </c>
      <c r="J119" s="43">
        <f t="shared" ref="J119" si="27">G119*C119</f>
        <v>0</v>
      </c>
    </row>
    <row r="120" spans="1:10" customFormat="1" x14ac:dyDescent="0.25">
      <c r="A120" s="36" t="s">
        <v>246</v>
      </c>
      <c r="B120" s="148" t="s">
        <v>95</v>
      </c>
      <c r="C120" s="45"/>
      <c r="D120" s="45"/>
      <c r="E120" s="45"/>
      <c r="F120" s="118"/>
      <c r="G120" s="99"/>
      <c r="H120" s="114"/>
      <c r="I120" s="114"/>
      <c r="J120" s="121"/>
    </row>
    <row r="121" spans="1:10" customFormat="1" x14ac:dyDescent="0.25">
      <c r="A121" s="104"/>
      <c r="B121" s="87" t="s">
        <v>95</v>
      </c>
      <c r="C121" s="45">
        <v>1</v>
      </c>
      <c r="D121" s="45" t="s">
        <v>9</v>
      </c>
      <c r="E121" s="45" t="s">
        <v>10</v>
      </c>
      <c r="F121" s="111"/>
      <c r="G121" s="181"/>
      <c r="H121" s="42" t="s">
        <v>11</v>
      </c>
      <c r="I121" s="82" t="s">
        <v>12</v>
      </c>
      <c r="J121" s="43">
        <f t="shared" si="24"/>
        <v>0</v>
      </c>
    </row>
    <row r="122" spans="1:10" customFormat="1" x14ac:dyDescent="0.25">
      <c r="A122" s="104"/>
      <c r="B122" s="92"/>
      <c r="C122" s="45"/>
      <c r="D122" s="45"/>
      <c r="E122" s="45"/>
      <c r="F122" s="111"/>
      <c r="G122" s="96"/>
      <c r="H122" s="114"/>
      <c r="I122" s="114"/>
      <c r="J122" s="96"/>
    </row>
    <row r="123" spans="1:10" ht="15.75" thickBot="1" x14ac:dyDescent="0.3">
      <c r="B123" s="27" t="s">
        <v>118</v>
      </c>
      <c r="C123" s="3"/>
      <c r="D123" s="52"/>
      <c r="E123" s="27"/>
      <c r="F123" s="27"/>
      <c r="G123" s="72"/>
      <c r="H123" s="27"/>
      <c r="I123" s="27" t="s">
        <v>12</v>
      </c>
      <c r="J123" s="53">
        <f>SUM(J107:J121)</f>
        <v>0</v>
      </c>
    </row>
    <row r="124" spans="1:10" customFormat="1" ht="15.75" thickTop="1" x14ac:dyDescent="0.25">
      <c r="A124" s="102"/>
      <c r="B124" s="107"/>
      <c r="C124" s="106"/>
      <c r="D124" s="94"/>
      <c r="E124" s="119"/>
      <c r="F124" s="117"/>
      <c r="G124" s="109"/>
      <c r="H124" s="114"/>
      <c r="I124" s="114"/>
      <c r="J124" s="110"/>
    </row>
    <row r="125" spans="1:10" customFormat="1" x14ac:dyDescent="0.25">
      <c r="A125" s="33" t="s">
        <v>96</v>
      </c>
      <c r="B125" s="80" t="s">
        <v>98</v>
      </c>
      <c r="C125" s="108"/>
      <c r="D125" s="94"/>
      <c r="E125" s="113"/>
      <c r="F125" s="111"/>
      <c r="G125" s="96"/>
      <c r="H125" s="114"/>
      <c r="I125" s="114"/>
      <c r="J125" s="96"/>
    </row>
    <row r="126" spans="1:10" customFormat="1" x14ac:dyDescent="0.25">
      <c r="A126" s="36" t="s">
        <v>97</v>
      </c>
      <c r="B126" s="81" t="s">
        <v>98</v>
      </c>
      <c r="C126" s="96"/>
      <c r="D126" s="94"/>
      <c r="E126" s="113"/>
      <c r="F126" s="111"/>
      <c r="G126" s="96"/>
      <c r="H126" s="114"/>
      <c r="I126" s="114"/>
      <c r="J126" s="96"/>
    </row>
    <row r="127" spans="1:10" customFormat="1" x14ac:dyDescent="0.25">
      <c r="A127" s="102"/>
      <c r="B127" s="92" t="s">
        <v>99</v>
      </c>
      <c r="C127" s="45">
        <v>10</v>
      </c>
      <c r="D127" s="45" t="s">
        <v>15</v>
      </c>
      <c r="E127" s="45" t="s">
        <v>10</v>
      </c>
      <c r="F127" s="111"/>
      <c r="G127" s="181"/>
      <c r="H127" s="42" t="s">
        <v>11</v>
      </c>
      <c r="I127" s="82" t="s">
        <v>12</v>
      </c>
      <c r="J127" s="43">
        <f>G127*C127</f>
        <v>0</v>
      </c>
    </row>
    <row r="128" spans="1:10" customFormat="1" x14ac:dyDescent="0.25">
      <c r="A128" s="36" t="s">
        <v>134</v>
      </c>
      <c r="B128" s="81" t="s">
        <v>135</v>
      </c>
      <c r="C128" s="45">
        <v>4</v>
      </c>
      <c r="D128" s="45" t="s">
        <v>16</v>
      </c>
      <c r="E128" s="45" t="s">
        <v>10</v>
      </c>
      <c r="F128" s="111"/>
      <c r="G128" s="181"/>
      <c r="H128" s="42" t="s">
        <v>11</v>
      </c>
      <c r="I128" s="82" t="s">
        <v>12</v>
      </c>
      <c r="J128" s="43">
        <f>G128*C128</f>
        <v>0</v>
      </c>
    </row>
    <row r="129" spans="1:10" customFormat="1" x14ac:dyDescent="0.25">
      <c r="A129" s="36" t="s">
        <v>136</v>
      </c>
      <c r="B129" s="81" t="s">
        <v>100</v>
      </c>
      <c r="C129" s="45">
        <v>4</v>
      </c>
      <c r="D129" s="45" t="s">
        <v>16</v>
      </c>
      <c r="E129" s="45" t="s">
        <v>10</v>
      </c>
      <c r="F129" s="111"/>
      <c r="G129" s="181"/>
      <c r="H129" s="42" t="s">
        <v>11</v>
      </c>
      <c r="I129" s="82" t="s">
        <v>12</v>
      </c>
      <c r="J129" s="43">
        <f>G129*C129</f>
        <v>0</v>
      </c>
    </row>
    <row r="130" spans="1:10" customFormat="1" x14ac:dyDescent="0.25">
      <c r="A130" s="36" t="s">
        <v>183</v>
      </c>
      <c r="B130" s="81" t="s">
        <v>184</v>
      </c>
      <c r="C130" s="45">
        <v>1</v>
      </c>
      <c r="D130" s="45" t="s">
        <v>185</v>
      </c>
      <c r="E130" s="45" t="s">
        <v>10</v>
      </c>
      <c r="F130" s="111"/>
      <c r="G130" s="181"/>
      <c r="H130" s="42" t="s">
        <v>11</v>
      </c>
      <c r="I130" s="82" t="s">
        <v>12</v>
      </c>
      <c r="J130" s="43">
        <f>G130*C130</f>
        <v>0</v>
      </c>
    </row>
    <row r="131" spans="1:10" customFormat="1" x14ac:dyDescent="0.25">
      <c r="A131" s="36"/>
      <c r="B131" s="81"/>
      <c r="C131" s="45"/>
      <c r="D131" s="45"/>
      <c r="E131" s="45"/>
      <c r="F131" s="111"/>
      <c r="G131" s="77"/>
      <c r="H131" s="42"/>
      <c r="I131" s="82"/>
      <c r="J131" s="77"/>
    </row>
    <row r="132" spans="1:10" ht="15.75" thickBot="1" x14ac:dyDescent="0.3">
      <c r="B132" s="27" t="s">
        <v>119</v>
      </c>
      <c r="C132" s="3"/>
      <c r="D132" s="52"/>
      <c r="E132" s="27"/>
      <c r="F132" s="27"/>
      <c r="G132" s="72"/>
      <c r="H132" s="27"/>
      <c r="I132" s="27" t="s">
        <v>12</v>
      </c>
      <c r="J132" s="53">
        <f>SUM(J127:J130)</f>
        <v>0</v>
      </c>
    </row>
    <row r="133" spans="1:10" customFormat="1" ht="15.75" thickTop="1" x14ac:dyDescent="0.25">
      <c r="A133" s="102"/>
      <c r="B133" s="107"/>
      <c r="C133" s="106"/>
      <c r="D133" s="94"/>
      <c r="E133" s="119"/>
      <c r="F133" s="117"/>
      <c r="G133" s="109"/>
      <c r="H133" s="114"/>
      <c r="I133" s="114"/>
      <c r="J133" s="110"/>
    </row>
    <row r="134" spans="1:10" customFormat="1" x14ac:dyDescent="0.25">
      <c r="A134" s="33" t="s">
        <v>101</v>
      </c>
      <c r="B134" s="80" t="s">
        <v>120</v>
      </c>
      <c r="C134" s="108"/>
      <c r="D134" s="94"/>
      <c r="E134" s="113"/>
      <c r="F134" s="111"/>
      <c r="G134" s="96"/>
      <c r="H134" s="114"/>
      <c r="I134" s="114"/>
      <c r="J134" s="96"/>
    </row>
    <row r="135" spans="1:10" customFormat="1" x14ac:dyDescent="0.25">
      <c r="A135" s="36" t="s">
        <v>174</v>
      </c>
      <c r="B135" s="81" t="s">
        <v>102</v>
      </c>
      <c r="C135" s="96"/>
      <c r="D135" s="94"/>
      <c r="E135" s="113"/>
      <c r="F135" s="111"/>
      <c r="G135" s="96"/>
      <c r="H135" s="114"/>
      <c r="I135" s="114"/>
      <c r="J135" s="96"/>
    </row>
    <row r="136" spans="1:10" customFormat="1" x14ac:dyDescent="0.25">
      <c r="A136" s="104"/>
      <c r="B136" s="92" t="s">
        <v>103</v>
      </c>
      <c r="C136" s="45">
        <v>125</v>
      </c>
      <c r="D136" s="45" t="s">
        <v>15</v>
      </c>
      <c r="E136" s="45" t="s">
        <v>10</v>
      </c>
      <c r="F136" s="111"/>
      <c r="G136" s="181"/>
      <c r="H136" s="132" t="s">
        <v>11</v>
      </c>
      <c r="I136" s="133" t="s">
        <v>12</v>
      </c>
      <c r="J136" s="43">
        <f>G136*C136</f>
        <v>0</v>
      </c>
    </row>
    <row r="137" spans="1:10" customFormat="1" x14ac:dyDescent="0.25">
      <c r="A137" s="104"/>
      <c r="B137" s="92" t="s">
        <v>104</v>
      </c>
      <c r="C137" s="45">
        <v>40</v>
      </c>
      <c r="D137" s="45" t="s">
        <v>15</v>
      </c>
      <c r="E137" s="45" t="s">
        <v>10</v>
      </c>
      <c r="F137" s="111"/>
      <c r="G137" s="181"/>
      <c r="H137" s="132" t="s">
        <v>11</v>
      </c>
      <c r="I137" s="133" t="s">
        <v>12</v>
      </c>
      <c r="J137" s="43">
        <f t="shared" ref="J137:J161" si="28">G137*C137</f>
        <v>0</v>
      </c>
    </row>
    <row r="138" spans="1:10" customFormat="1" x14ac:dyDescent="0.25">
      <c r="A138" s="104"/>
      <c r="B138" s="92" t="s">
        <v>105</v>
      </c>
      <c r="C138" s="45">
        <v>5</v>
      </c>
      <c r="D138" s="45" t="s">
        <v>15</v>
      </c>
      <c r="E138" s="45" t="s">
        <v>10</v>
      </c>
      <c r="F138" s="111"/>
      <c r="G138" s="181"/>
      <c r="H138" s="132" t="s">
        <v>11</v>
      </c>
      <c r="I138" s="133" t="s">
        <v>12</v>
      </c>
      <c r="J138" s="43">
        <f t="shared" si="28"/>
        <v>0</v>
      </c>
    </row>
    <row r="139" spans="1:10" customFormat="1" x14ac:dyDescent="0.25">
      <c r="A139" s="144"/>
      <c r="B139" s="124" t="s">
        <v>106</v>
      </c>
      <c r="C139" s="45"/>
      <c r="D139" s="45"/>
      <c r="E139" s="45"/>
      <c r="F139" s="111"/>
      <c r="G139" s="99"/>
      <c r="H139" s="114"/>
      <c r="I139" s="114"/>
      <c r="J139" s="99"/>
    </row>
    <row r="140" spans="1:10" customFormat="1" x14ac:dyDescent="0.25">
      <c r="A140" s="104"/>
      <c r="B140" s="92" t="s">
        <v>103</v>
      </c>
      <c r="C140" s="45">
        <v>28</v>
      </c>
      <c r="D140" s="45" t="s">
        <v>40</v>
      </c>
      <c r="E140" s="45" t="s">
        <v>10</v>
      </c>
      <c r="F140" s="111"/>
      <c r="G140" s="181"/>
      <c r="H140" s="132" t="s">
        <v>11</v>
      </c>
      <c r="I140" s="133" t="s">
        <v>12</v>
      </c>
      <c r="J140" s="43">
        <f t="shared" si="28"/>
        <v>0</v>
      </c>
    </row>
    <row r="141" spans="1:10" customFormat="1" x14ac:dyDescent="0.25">
      <c r="A141" s="104"/>
      <c r="B141" s="92" t="s">
        <v>104</v>
      </c>
      <c r="C141" s="45">
        <v>11</v>
      </c>
      <c r="D141" s="45" t="s">
        <v>40</v>
      </c>
      <c r="E141" s="45" t="s">
        <v>10</v>
      </c>
      <c r="F141" s="111"/>
      <c r="G141" s="181"/>
      <c r="H141" s="132" t="s">
        <v>11</v>
      </c>
      <c r="I141" s="133" t="s">
        <v>12</v>
      </c>
      <c r="J141" s="43">
        <f t="shared" si="28"/>
        <v>0</v>
      </c>
    </row>
    <row r="142" spans="1:10" customFormat="1" x14ac:dyDescent="0.25">
      <c r="A142" s="104"/>
      <c r="B142" s="92" t="s">
        <v>105</v>
      </c>
      <c r="C142" s="45">
        <v>6</v>
      </c>
      <c r="D142" s="45" t="s">
        <v>40</v>
      </c>
      <c r="E142" s="45" t="s">
        <v>10</v>
      </c>
      <c r="F142" s="111"/>
      <c r="G142" s="181"/>
      <c r="H142" s="132" t="s">
        <v>11</v>
      </c>
      <c r="I142" s="133" t="s">
        <v>12</v>
      </c>
      <c r="J142" s="43">
        <f t="shared" si="28"/>
        <v>0</v>
      </c>
    </row>
    <row r="143" spans="1:10" customFormat="1" x14ac:dyDescent="0.25">
      <c r="A143" s="144" t="s">
        <v>173</v>
      </c>
      <c r="B143" s="124" t="s">
        <v>172</v>
      </c>
      <c r="C143" s="45"/>
      <c r="D143" s="45"/>
      <c r="E143" s="45"/>
      <c r="F143" s="111"/>
      <c r="G143" s="77"/>
      <c r="H143" s="42"/>
      <c r="I143" s="82"/>
      <c r="J143" s="60"/>
    </row>
    <row r="144" spans="1:10" customFormat="1" x14ac:dyDescent="0.25">
      <c r="A144" s="144"/>
      <c r="B144" s="92" t="s">
        <v>103</v>
      </c>
      <c r="C144" s="45">
        <v>28</v>
      </c>
      <c r="D144" s="45" t="s">
        <v>40</v>
      </c>
      <c r="E144" s="45" t="s">
        <v>10</v>
      </c>
      <c r="F144" s="111"/>
      <c r="G144" s="181"/>
      <c r="H144" s="132" t="s">
        <v>11</v>
      </c>
      <c r="I144" s="133" t="s">
        <v>12</v>
      </c>
      <c r="J144" s="43">
        <f t="shared" ref="J144:J146" si="29">G144*C144</f>
        <v>0</v>
      </c>
    </row>
    <row r="145" spans="1:10" customFormat="1" x14ac:dyDescent="0.25">
      <c r="A145" s="144"/>
      <c r="B145" s="92" t="s">
        <v>104</v>
      </c>
      <c r="C145" s="45">
        <v>11</v>
      </c>
      <c r="D145" s="45" t="s">
        <v>40</v>
      </c>
      <c r="E145" s="45" t="s">
        <v>10</v>
      </c>
      <c r="F145" s="111"/>
      <c r="G145" s="181"/>
      <c r="H145" s="132" t="s">
        <v>11</v>
      </c>
      <c r="I145" s="133" t="s">
        <v>12</v>
      </c>
      <c r="J145" s="43">
        <f t="shared" si="29"/>
        <v>0</v>
      </c>
    </row>
    <row r="146" spans="1:10" customFormat="1" x14ac:dyDescent="0.25">
      <c r="A146" s="144"/>
      <c r="B146" s="92" t="s">
        <v>105</v>
      </c>
      <c r="C146" s="45">
        <v>6</v>
      </c>
      <c r="D146" s="45" t="s">
        <v>40</v>
      </c>
      <c r="E146" s="45" t="s">
        <v>10</v>
      </c>
      <c r="F146" s="111"/>
      <c r="G146" s="181"/>
      <c r="H146" s="132" t="s">
        <v>11</v>
      </c>
      <c r="I146" s="133" t="s">
        <v>12</v>
      </c>
      <c r="J146" s="43">
        <f t="shared" si="29"/>
        <v>0</v>
      </c>
    </row>
    <row r="147" spans="1:10" customFormat="1" x14ac:dyDescent="0.25">
      <c r="A147" s="36" t="s">
        <v>107</v>
      </c>
      <c r="B147" s="81" t="s">
        <v>165</v>
      </c>
      <c r="C147" s="45"/>
      <c r="D147" s="45"/>
      <c r="E147" s="45"/>
      <c r="F147" s="111"/>
      <c r="G147" s="122"/>
      <c r="H147" s="114"/>
      <c r="I147" s="114"/>
      <c r="J147" s="122"/>
    </row>
    <row r="148" spans="1:10" customFormat="1" x14ac:dyDescent="0.25">
      <c r="A148" s="36" t="s">
        <v>164</v>
      </c>
      <c r="B148" s="81" t="s">
        <v>108</v>
      </c>
      <c r="C148" s="45"/>
      <c r="D148" s="45"/>
      <c r="E148" s="45"/>
      <c r="F148" s="111"/>
      <c r="G148" s="122"/>
      <c r="H148" s="114"/>
      <c r="I148" s="114"/>
      <c r="J148" s="122"/>
    </row>
    <row r="149" spans="1:10" customFormat="1" x14ac:dyDescent="0.25">
      <c r="A149" s="36"/>
      <c r="B149" s="59" t="s">
        <v>103</v>
      </c>
      <c r="C149" s="45">
        <v>1</v>
      </c>
      <c r="D149" s="45" t="s">
        <v>40</v>
      </c>
      <c r="E149" s="45" t="s">
        <v>10</v>
      </c>
      <c r="F149" s="111"/>
      <c r="G149" s="181"/>
      <c r="H149" s="132" t="s">
        <v>11</v>
      </c>
      <c r="I149" s="133" t="s">
        <v>12</v>
      </c>
      <c r="J149" s="43">
        <f>C149*G149</f>
        <v>0</v>
      </c>
    </row>
    <row r="150" spans="1:10" customFormat="1" x14ac:dyDescent="0.25">
      <c r="A150" s="36" t="s">
        <v>163</v>
      </c>
      <c r="B150" s="81" t="s">
        <v>109</v>
      </c>
      <c r="C150" s="45"/>
      <c r="D150" s="45"/>
      <c r="E150" s="45"/>
      <c r="F150" s="111"/>
      <c r="G150" s="122"/>
      <c r="H150" s="114"/>
      <c r="I150" s="114"/>
      <c r="J150" s="122"/>
    </row>
    <row r="151" spans="1:10" customFormat="1" x14ac:dyDescent="0.25">
      <c r="A151" s="102"/>
      <c r="B151" s="92" t="s">
        <v>104</v>
      </c>
      <c r="C151" s="45">
        <v>4</v>
      </c>
      <c r="D151" s="45" t="s">
        <v>40</v>
      </c>
      <c r="E151" s="45" t="s">
        <v>10</v>
      </c>
      <c r="F151" s="111"/>
      <c r="G151" s="181"/>
      <c r="H151" s="132" t="s">
        <v>11</v>
      </c>
      <c r="I151" s="133" t="s">
        <v>12</v>
      </c>
      <c r="J151" s="43">
        <f t="shared" si="28"/>
        <v>0</v>
      </c>
    </row>
    <row r="152" spans="1:10" customFormat="1" x14ac:dyDescent="0.25">
      <c r="A152" s="36" t="s">
        <v>110</v>
      </c>
      <c r="B152" s="81" t="s">
        <v>111</v>
      </c>
      <c r="C152" s="45"/>
      <c r="D152" s="45"/>
      <c r="E152" s="45"/>
      <c r="F152" s="111"/>
      <c r="G152" s="122"/>
      <c r="H152" s="114"/>
      <c r="I152" s="114"/>
      <c r="J152" s="122"/>
    </row>
    <row r="153" spans="1:10" customFormat="1" x14ac:dyDescent="0.25">
      <c r="A153" s="102"/>
      <c r="B153" s="92" t="s">
        <v>171</v>
      </c>
      <c r="C153" s="45">
        <v>1</v>
      </c>
      <c r="D153" s="45" t="s">
        <v>40</v>
      </c>
      <c r="E153" s="45" t="s">
        <v>10</v>
      </c>
      <c r="F153" s="111"/>
      <c r="G153" s="181"/>
      <c r="H153" s="132" t="s">
        <v>11</v>
      </c>
      <c r="I153" s="133" t="s">
        <v>12</v>
      </c>
      <c r="J153" s="43">
        <f t="shared" si="28"/>
        <v>0</v>
      </c>
    </row>
    <row r="154" spans="1:10" customFormat="1" x14ac:dyDescent="0.25">
      <c r="A154" s="102"/>
      <c r="B154" s="92" t="s">
        <v>177</v>
      </c>
      <c r="C154" s="45">
        <v>3</v>
      </c>
      <c r="D154" s="45" t="s">
        <v>40</v>
      </c>
      <c r="E154" s="45" t="s">
        <v>10</v>
      </c>
      <c r="F154" s="111"/>
      <c r="G154" s="181"/>
      <c r="H154" s="132" t="s">
        <v>11</v>
      </c>
      <c r="I154" s="133" t="s">
        <v>12</v>
      </c>
      <c r="J154" s="43">
        <f>C154*G154</f>
        <v>0</v>
      </c>
    </row>
    <row r="155" spans="1:10" customFormat="1" ht="18" x14ac:dyDescent="0.25">
      <c r="A155" s="36" t="s">
        <v>112</v>
      </c>
      <c r="B155" s="81" t="s">
        <v>113</v>
      </c>
      <c r="C155" s="45">
        <v>7</v>
      </c>
      <c r="D155" s="45" t="s">
        <v>69</v>
      </c>
      <c r="E155" s="45" t="s">
        <v>10</v>
      </c>
      <c r="F155" s="111"/>
      <c r="G155" s="182"/>
      <c r="H155" s="132" t="s">
        <v>11</v>
      </c>
      <c r="I155" s="133" t="s">
        <v>12</v>
      </c>
      <c r="J155" s="43">
        <f t="shared" si="28"/>
        <v>0</v>
      </c>
    </row>
    <row r="156" spans="1:10" customFormat="1" x14ac:dyDescent="0.25">
      <c r="A156" s="36" t="s">
        <v>166</v>
      </c>
      <c r="B156" s="81" t="s">
        <v>167</v>
      </c>
      <c r="C156" s="45"/>
      <c r="D156" s="45"/>
      <c r="E156" s="45"/>
      <c r="F156" s="111"/>
      <c r="G156" s="77"/>
      <c r="H156" s="42"/>
      <c r="I156" s="82"/>
      <c r="J156" s="60"/>
    </row>
    <row r="157" spans="1:10" customFormat="1" x14ac:dyDescent="0.25">
      <c r="A157" s="36" t="s">
        <v>114</v>
      </c>
      <c r="B157" s="81" t="s">
        <v>168</v>
      </c>
      <c r="C157" s="45"/>
      <c r="D157" s="45"/>
      <c r="E157" s="45"/>
      <c r="F157" s="111"/>
      <c r="G157" s="77"/>
      <c r="H157" s="42"/>
      <c r="I157" s="82"/>
      <c r="J157" s="60"/>
    </row>
    <row r="158" spans="1:10" customFormat="1" x14ac:dyDescent="0.25">
      <c r="A158" s="36"/>
      <c r="B158" s="59" t="s">
        <v>105</v>
      </c>
      <c r="C158" s="45">
        <v>5</v>
      </c>
      <c r="D158" s="45" t="s">
        <v>15</v>
      </c>
      <c r="E158" s="45" t="s">
        <v>169</v>
      </c>
      <c r="F158" s="111"/>
      <c r="G158" s="181"/>
      <c r="H158" s="132" t="s">
        <v>11</v>
      </c>
      <c r="I158" s="133" t="s">
        <v>12</v>
      </c>
      <c r="J158" s="43">
        <f>C158*G158</f>
        <v>0</v>
      </c>
    </row>
    <row r="159" spans="1:10" customFormat="1" x14ac:dyDescent="0.25">
      <c r="A159" s="36" t="s">
        <v>170</v>
      </c>
      <c r="B159" s="81" t="s">
        <v>100</v>
      </c>
      <c r="C159" s="45"/>
      <c r="D159" s="45"/>
      <c r="E159" s="45"/>
      <c r="F159" s="111"/>
      <c r="G159" s="122"/>
      <c r="H159" s="114"/>
      <c r="I159" s="114"/>
      <c r="J159" s="122"/>
    </row>
    <row r="160" spans="1:10" customFormat="1" x14ac:dyDescent="0.25">
      <c r="A160" s="36" t="s">
        <v>114</v>
      </c>
      <c r="B160" s="81" t="s">
        <v>115</v>
      </c>
      <c r="C160" s="45"/>
      <c r="D160" s="45"/>
      <c r="E160" s="45"/>
      <c r="F160" s="111"/>
      <c r="G160" s="122"/>
      <c r="H160" s="114"/>
      <c r="I160" s="114"/>
      <c r="J160" s="122"/>
    </row>
    <row r="161" spans="1:10" customFormat="1" x14ac:dyDescent="0.25">
      <c r="A161" s="104"/>
      <c r="B161" s="92" t="s">
        <v>116</v>
      </c>
      <c r="C161" s="45">
        <v>4</v>
      </c>
      <c r="D161" s="45" t="s">
        <v>40</v>
      </c>
      <c r="E161" s="45" t="s">
        <v>10</v>
      </c>
      <c r="F161" s="111"/>
      <c r="G161" s="181"/>
      <c r="H161" s="132" t="s">
        <v>11</v>
      </c>
      <c r="I161" s="133" t="s">
        <v>12</v>
      </c>
      <c r="J161" s="43">
        <f t="shared" si="28"/>
        <v>0</v>
      </c>
    </row>
    <row r="162" spans="1:10" customFormat="1" x14ac:dyDescent="0.25">
      <c r="A162" s="104"/>
      <c r="B162" s="103"/>
      <c r="C162" s="45"/>
      <c r="D162" s="45"/>
      <c r="E162" s="45"/>
      <c r="F162" s="111"/>
      <c r="G162" s="122"/>
      <c r="H162" s="114"/>
      <c r="I162" s="114"/>
      <c r="J162" s="120"/>
    </row>
    <row r="163" spans="1:10" ht="15.75" thickBot="1" x14ac:dyDescent="0.3">
      <c r="B163" s="27" t="s">
        <v>121</v>
      </c>
      <c r="C163" s="3"/>
      <c r="D163" s="52"/>
      <c r="E163" s="27"/>
      <c r="F163" s="27"/>
      <c r="G163" s="72"/>
      <c r="H163" s="27"/>
      <c r="I163" s="27" t="s">
        <v>12</v>
      </c>
      <c r="J163" s="53">
        <f>SUM(J136:J161)</f>
        <v>0</v>
      </c>
    </row>
    <row r="164" spans="1:10" ht="15.75" thickTop="1" x14ac:dyDescent="0.25"/>
    <row r="165" spans="1:10" x14ac:dyDescent="0.25">
      <c r="A165" s="33" t="s">
        <v>137</v>
      </c>
      <c r="B165" s="80" t="s">
        <v>204</v>
      </c>
    </row>
    <row r="166" spans="1:10" s="135" customFormat="1" x14ac:dyDescent="0.25">
      <c r="A166" s="127" t="s">
        <v>139</v>
      </c>
      <c r="B166" s="128" t="s">
        <v>218</v>
      </c>
      <c r="C166" s="129">
        <v>5</v>
      </c>
      <c r="D166" s="130" t="s">
        <v>15</v>
      </c>
      <c r="E166" s="131" t="s">
        <v>10</v>
      </c>
      <c r="G166" s="181"/>
      <c r="H166" s="132" t="s">
        <v>11</v>
      </c>
      <c r="I166" s="133" t="s">
        <v>12</v>
      </c>
      <c r="J166" s="134">
        <f t="shared" ref="J166:J174" si="30">C166*G166</f>
        <v>0</v>
      </c>
    </row>
    <row r="167" spans="1:10" s="135" customFormat="1" x14ac:dyDescent="0.25">
      <c r="A167" s="168"/>
      <c r="B167" s="169" t="s">
        <v>219</v>
      </c>
      <c r="C167" s="170">
        <v>5</v>
      </c>
      <c r="D167" s="171" t="s">
        <v>15</v>
      </c>
      <c r="E167" s="172" t="s">
        <v>10</v>
      </c>
      <c r="G167" s="183"/>
      <c r="H167" s="173" t="s">
        <v>11</v>
      </c>
      <c r="I167" s="174" t="s">
        <v>12</v>
      </c>
      <c r="J167" s="175">
        <f t="shared" si="30"/>
        <v>0</v>
      </c>
    </row>
    <row r="168" spans="1:10" s="135" customFormat="1" x14ac:dyDescent="0.25">
      <c r="A168" s="136" t="s">
        <v>141</v>
      </c>
      <c r="B168" s="137" t="s">
        <v>215</v>
      </c>
      <c r="C168" s="138">
        <f>18+27+5</f>
        <v>50</v>
      </c>
      <c r="D168" s="130" t="s">
        <v>15</v>
      </c>
      <c r="E168" s="131" t="s">
        <v>10</v>
      </c>
      <c r="G168" s="184"/>
      <c r="H168" s="132" t="s">
        <v>11</v>
      </c>
      <c r="I168" s="133" t="s">
        <v>12</v>
      </c>
      <c r="J168" s="134">
        <f t="shared" si="30"/>
        <v>0</v>
      </c>
    </row>
    <row r="169" spans="1:10" s="135" customFormat="1" x14ac:dyDescent="0.25">
      <c r="A169" s="176"/>
      <c r="B169" s="177" t="s">
        <v>216</v>
      </c>
      <c r="C169" s="138">
        <f>18+27-5+8</f>
        <v>48</v>
      </c>
      <c r="D169" s="171" t="s">
        <v>15</v>
      </c>
      <c r="E169" s="172" t="s">
        <v>10</v>
      </c>
      <c r="G169" s="185"/>
      <c r="H169" s="132" t="s">
        <v>11</v>
      </c>
      <c r="I169" s="133" t="s">
        <v>12</v>
      </c>
      <c r="J169" s="175">
        <f t="shared" si="30"/>
        <v>0</v>
      </c>
    </row>
    <row r="170" spans="1:10" s="135" customFormat="1" x14ac:dyDescent="0.25">
      <c r="A170" s="176"/>
      <c r="B170" s="177" t="s">
        <v>220</v>
      </c>
      <c r="C170" s="138">
        <v>5</v>
      </c>
      <c r="D170" s="171" t="s">
        <v>15</v>
      </c>
      <c r="E170" s="172" t="s">
        <v>10</v>
      </c>
      <c r="G170" s="185"/>
      <c r="H170" s="132" t="s">
        <v>11</v>
      </c>
      <c r="I170" s="133" t="s">
        <v>12</v>
      </c>
      <c r="J170" s="175">
        <f t="shared" si="30"/>
        <v>0</v>
      </c>
    </row>
    <row r="171" spans="1:10" s="135" customFormat="1" x14ac:dyDescent="0.25">
      <c r="A171" s="136" t="s">
        <v>145</v>
      </c>
      <c r="B171" s="128" t="s">
        <v>221</v>
      </c>
      <c r="C171" s="129">
        <v>1</v>
      </c>
      <c r="D171" s="130" t="s">
        <v>16</v>
      </c>
      <c r="E171" s="131" t="s">
        <v>10</v>
      </c>
      <c r="G171" s="184"/>
      <c r="H171" s="132" t="s">
        <v>11</v>
      </c>
      <c r="I171" s="133" t="s">
        <v>12</v>
      </c>
      <c r="J171" s="134">
        <f t="shared" si="30"/>
        <v>0</v>
      </c>
    </row>
    <row r="172" spans="1:10" s="135" customFormat="1" ht="26.25" x14ac:dyDescent="0.25">
      <c r="A172" s="136"/>
      <c r="B172" s="180" t="s">
        <v>249</v>
      </c>
      <c r="C172" s="186">
        <v>7</v>
      </c>
      <c r="D172" s="130" t="s">
        <v>16</v>
      </c>
      <c r="E172" s="131" t="s">
        <v>10</v>
      </c>
      <c r="G172" s="184"/>
      <c r="H172" s="132" t="s">
        <v>11</v>
      </c>
      <c r="I172" s="133" t="s">
        <v>12</v>
      </c>
      <c r="J172" s="134">
        <f t="shared" ref="J172" si="31">C172*G172</f>
        <v>0</v>
      </c>
    </row>
    <row r="173" spans="1:10" s="135" customFormat="1" x14ac:dyDescent="0.25">
      <c r="A173" s="136" t="s">
        <v>217</v>
      </c>
      <c r="B173" s="128" t="s">
        <v>222</v>
      </c>
      <c r="C173" s="129">
        <v>1</v>
      </c>
      <c r="D173" s="130" t="s">
        <v>16</v>
      </c>
      <c r="E173" s="131" t="s">
        <v>10</v>
      </c>
      <c r="G173" s="184"/>
      <c r="H173" s="132" t="s">
        <v>11</v>
      </c>
      <c r="I173" s="133" t="s">
        <v>12</v>
      </c>
      <c r="J173" s="134">
        <f t="shared" ref="J173" si="32">C173*G173</f>
        <v>0</v>
      </c>
    </row>
    <row r="174" spans="1:10" s="135" customFormat="1" ht="26.25" x14ac:dyDescent="0.25">
      <c r="A174" s="136"/>
      <c r="B174" s="180" t="s">
        <v>248</v>
      </c>
      <c r="C174" s="186">
        <v>7</v>
      </c>
      <c r="D174" s="130" t="s">
        <v>16</v>
      </c>
      <c r="E174" s="131" t="s">
        <v>10</v>
      </c>
      <c r="G174" s="184"/>
      <c r="H174" s="132" t="s">
        <v>11</v>
      </c>
      <c r="I174" s="133" t="s">
        <v>12</v>
      </c>
      <c r="J174" s="134">
        <f t="shared" si="30"/>
        <v>0</v>
      </c>
    </row>
    <row r="176" spans="1:10" ht="15.75" thickBot="1" x14ac:dyDescent="0.3">
      <c r="B176" s="27" t="s">
        <v>214</v>
      </c>
      <c r="C176" s="3"/>
      <c r="D176" s="52"/>
      <c r="E176" s="27"/>
      <c r="F176" s="27"/>
      <c r="G176" s="72"/>
      <c r="H176" s="27"/>
      <c r="I176" s="27" t="s">
        <v>12</v>
      </c>
      <c r="J176" s="53">
        <f>SUM(J166:J174)</f>
        <v>0</v>
      </c>
    </row>
    <row r="177" spans="1:10" ht="15.75" thickTop="1" x14ac:dyDescent="0.25"/>
    <row r="178" spans="1:10" x14ac:dyDescent="0.25">
      <c r="A178" s="33" t="s">
        <v>147</v>
      </c>
      <c r="B178" s="80" t="s">
        <v>138</v>
      </c>
    </row>
    <row r="179" spans="1:10" s="135" customFormat="1" x14ac:dyDescent="0.25">
      <c r="A179" s="127" t="s">
        <v>205</v>
      </c>
      <c r="B179" s="128" t="s">
        <v>140</v>
      </c>
      <c r="C179" s="129">
        <v>3</v>
      </c>
      <c r="D179" s="130" t="s">
        <v>16</v>
      </c>
      <c r="E179" s="131" t="s">
        <v>10</v>
      </c>
      <c r="G179" s="181"/>
      <c r="H179" s="132" t="s">
        <v>11</v>
      </c>
      <c r="I179" s="133" t="s">
        <v>12</v>
      </c>
      <c r="J179" s="134">
        <f>C179*G179</f>
        <v>0</v>
      </c>
    </row>
    <row r="180" spans="1:10" s="135" customFormat="1" x14ac:dyDescent="0.25">
      <c r="A180" s="136" t="s">
        <v>206</v>
      </c>
      <c r="B180" s="137" t="s">
        <v>142</v>
      </c>
      <c r="C180" s="138">
        <v>185</v>
      </c>
      <c r="D180" s="130" t="s">
        <v>15</v>
      </c>
      <c r="E180" s="131" t="s">
        <v>10</v>
      </c>
      <c r="G180" s="184"/>
      <c r="H180" s="132" t="s">
        <v>11</v>
      </c>
      <c r="I180" s="133" t="s">
        <v>12</v>
      </c>
      <c r="J180" s="134">
        <f>C180*G180</f>
        <v>0</v>
      </c>
    </row>
    <row r="181" spans="1:10" s="135" customFormat="1" x14ac:dyDescent="0.25">
      <c r="A181" s="176"/>
      <c r="B181" s="177" t="s">
        <v>143</v>
      </c>
      <c r="C181" s="138">
        <v>145</v>
      </c>
      <c r="D181" s="171" t="s">
        <v>15</v>
      </c>
      <c r="E181" s="172" t="s">
        <v>10</v>
      </c>
      <c r="G181" s="185"/>
      <c r="H181" s="132" t="s">
        <v>11</v>
      </c>
      <c r="I181" s="133" t="s">
        <v>12</v>
      </c>
      <c r="J181" s="175">
        <f>C181*G181</f>
        <v>0</v>
      </c>
    </row>
    <row r="182" spans="1:10" s="135" customFormat="1" x14ac:dyDescent="0.25">
      <c r="A182" s="51"/>
      <c r="B182" s="178" t="s">
        <v>144</v>
      </c>
      <c r="C182" s="170">
        <v>185</v>
      </c>
      <c r="D182" s="171" t="s">
        <v>15</v>
      </c>
      <c r="E182" s="172" t="s">
        <v>10</v>
      </c>
      <c r="G182" s="183"/>
      <c r="H182" s="173" t="s">
        <v>11</v>
      </c>
      <c r="I182" s="174" t="s">
        <v>12</v>
      </c>
      <c r="J182" s="175">
        <f>C182*G182</f>
        <v>0</v>
      </c>
    </row>
    <row r="183" spans="1:10" s="135" customFormat="1" x14ac:dyDescent="0.25">
      <c r="A183" s="136" t="s">
        <v>207</v>
      </c>
      <c r="B183" s="128" t="s">
        <v>146</v>
      </c>
      <c r="C183" s="129">
        <v>28</v>
      </c>
      <c r="D183" s="130" t="s">
        <v>15</v>
      </c>
      <c r="E183" s="131" t="s">
        <v>10</v>
      </c>
      <c r="G183" s="184"/>
      <c r="H183" s="132" t="s">
        <v>11</v>
      </c>
      <c r="I183" s="133" t="s">
        <v>12</v>
      </c>
      <c r="J183" s="134">
        <f>C183*G183</f>
        <v>0</v>
      </c>
    </row>
    <row r="185" spans="1:10" ht="15.75" thickBot="1" x14ac:dyDescent="0.3">
      <c r="B185" s="27" t="s">
        <v>151</v>
      </c>
      <c r="C185" s="3"/>
      <c r="D185" s="52"/>
      <c r="E185" s="27"/>
      <c r="F185" s="27"/>
      <c r="G185" s="72"/>
      <c r="H185" s="27"/>
      <c r="I185" s="27" t="s">
        <v>12</v>
      </c>
      <c r="J185" s="53">
        <f>SUM(J179:J183)</f>
        <v>0</v>
      </c>
    </row>
    <row r="186" spans="1:10" ht="15.75" thickTop="1" x14ac:dyDescent="0.25"/>
    <row r="187" spans="1:10" x14ac:dyDescent="0.25">
      <c r="A187" s="33" t="s">
        <v>153</v>
      </c>
      <c r="B187" s="80" t="s">
        <v>152</v>
      </c>
    </row>
    <row r="188" spans="1:10" s="135" customFormat="1" x14ac:dyDescent="0.25">
      <c r="A188" s="127" t="s">
        <v>208</v>
      </c>
      <c r="B188" s="128" t="s">
        <v>148</v>
      </c>
      <c r="C188" s="129"/>
      <c r="D188" s="130"/>
      <c r="E188" s="131"/>
      <c r="F188" s="139"/>
      <c r="G188" s="140"/>
      <c r="H188" s="132"/>
      <c r="I188" s="133"/>
      <c r="J188" s="141"/>
    </row>
    <row r="189" spans="1:10" customFormat="1" x14ac:dyDescent="0.25">
      <c r="A189" s="102"/>
      <c r="B189" s="92" t="s">
        <v>149</v>
      </c>
      <c r="C189" s="45">
        <v>33</v>
      </c>
      <c r="D189" s="45" t="s">
        <v>15</v>
      </c>
      <c r="E189" s="45" t="s">
        <v>10</v>
      </c>
      <c r="F189" s="111"/>
      <c r="G189" s="181"/>
      <c r="H189" s="132" t="s">
        <v>11</v>
      </c>
      <c r="I189" s="133" t="s">
        <v>12</v>
      </c>
      <c r="J189" s="43">
        <f t="shared" ref="J189:J190" si="33">G189*C189</f>
        <v>0</v>
      </c>
    </row>
    <row r="190" spans="1:10" customFormat="1" x14ac:dyDescent="0.25">
      <c r="A190" s="102"/>
      <c r="B190" s="92" t="s">
        <v>150</v>
      </c>
      <c r="C190" s="45">
        <v>159</v>
      </c>
      <c r="D190" s="45" t="s">
        <v>15</v>
      </c>
      <c r="E190" s="45" t="s">
        <v>10</v>
      </c>
      <c r="F190" s="111"/>
      <c r="G190" s="181"/>
      <c r="H190" s="132" t="s">
        <v>11</v>
      </c>
      <c r="I190" s="133" t="s">
        <v>12</v>
      </c>
      <c r="J190" s="43">
        <f t="shared" si="33"/>
        <v>0</v>
      </c>
    </row>
    <row r="192" spans="1:10" ht="15.75" thickBot="1" x14ac:dyDescent="0.3">
      <c r="B192" s="27" t="s">
        <v>213</v>
      </c>
      <c r="C192" s="3"/>
      <c r="D192" s="52"/>
      <c r="E192" s="27"/>
      <c r="F192" s="27"/>
      <c r="G192" s="72"/>
      <c r="H192" s="27"/>
      <c r="I192" s="27" t="s">
        <v>12</v>
      </c>
      <c r="J192" s="53">
        <f>SUM(J188:J190)</f>
        <v>0</v>
      </c>
    </row>
    <row r="193" spans="1:10" ht="15.75" thickTop="1" x14ac:dyDescent="0.25"/>
    <row r="194" spans="1:10" x14ac:dyDescent="0.25">
      <c r="A194" s="33" t="s">
        <v>209</v>
      </c>
      <c r="B194" s="80" t="s">
        <v>154</v>
      </c>
    </row>
    <row r="195" spans="1:10" s="135" customFormat="1" x14ac:dyDescent="0.25">
      <c r="A195" s="127" t="s">
        <v>210</v>
      </c>
      <c r="B195" s="128" t="s">
        <v>155</v>
      </c>
      <c r="C195" s="129"/>
      <c r="D195" s="130"/>
      <c r="E195" s="131"/>
      <c r="F195" s="139"/>
      <c r="G195" s="140"/>
      <c r="H195" s="132"/>
      <c r="I195" s="133"/>
      <c r="J195" s="141"/>
    </row>
    <row r="196" spans="1:10" customFormat="1" x14ac:dyDescent="0.25">
      <c r="A196" s="102"/>
      <c r="B196" s="92" t="s">
        <v>156</v>
      </c>
      <c r="C196" s="45">
        <v>146</v>
      </c>
      <c r="D196" s="45" t="s">
        <v>15</v>
      </c>
      <c r="E196" s="45" t="s">
        <v>10</v>
      </c>
      <c r="F196" s="111"/>
      <c r="G196" s="181"/>
      <c r="H196" s="132" t="s">
        <v>11</v>
      </c>
      <c r="I196" s="133" t="s">
        <v>12</v>
      </c>
      <c r="J196" s="43">
        <f t="shared" ref="J196" si="34">G196*C196</f>
        <v>0</v>
      </c>
    </row>
    <row r="197" spans="1:10" s="135" customFormat="1" x14ac:dyDescent="0.25">
      <c r="A197" s="127" t="s">
        <v>211</v>
      </c>
      <c r="B197" s="128" t="s">
        <v>157</v>
      </c>
      <c r="C197" s="129"/>
      <c r="D197" s="130"/>
      <c r="E197" s="131"/>
      <c r="F197" s="139"/>
      <c r="G197" s="140"/>
      <c r="H197" s="132"/>
      <c r="I197" s="133"/>
      <c r="J197" s="141"/>
    </row>
    <row r="198" spans="1:10" customFormat="1" x14ac:dyDescent="0.25">
      <c r="A198" s="102"/>
      <c r="B198" s="92" t="s">
        <v>158</v>
      </c>
      <c r="C198" s="45">
        <v>34</v>
      </c>
      <c r="D198" s="45" t="s">
        <v>15</v>
      </c>
      <c r="E198" s="45" t="s">
        <v>10</v>
      </c>
      <c r="F198" s="111"/>
      <c r="G198" s="181"/>
      <c r="H198" s="132" t="s">
        <v>11</v>
      </c>
      <c r="I198" s="133" t="s">
        <v>12</v>
      </c>
      <c r="J198" s="43">
        <f t="shared" ref="J198" si="35">G198*C198</f>
        <v>0</v>
      </c>
    </row>
    <row r="200" spans="1:10" ht="15.75" thickBot="1" x14ac:dyDescent="0.3">
      <c r="B200" s="27" t="s">
        <v>212</v>
      </c>
      <c r="C200" s="3"/>
      <c r="D200" s="52"/>
      <c r="E200" s="27"/>
      <c r="F200" s="27"/>
      <c r="G200" s="72"/>
      <c r="H200" s="27"/>
      <c r="I200" s="27" t="s">
        <v>12</v>
      </c>
      <c r="J200" s="53">
        <f>SUM(J194:J198)</f>
        <v>0</v>
      </c>
    </row>
    <row r="201" spans="1:10" ht="15.75" thickTop="1" x14ac:dyDescent="0.25"/>
    <row r="202" spans="1:10" x14ac:dyDescent="0.25">
      <c r="J202" s="179"/>
    </row>
  </sheetData>
  <sheetProtection sheet="1" objects="1" scenarios="1" selectLockedCells="1"/>
  <mergeCells count="1">
    <mergeCell ref="A1:J1"/>
  </mergeCells>
  <phoneticPr fontId="27" type="noConversion"/>
  <pageMargins left="0.31496062992125984" right="0.19685039370078741" top="0.9055118110236221" bottom="0.74803149606299213" header="0.31496062992125984" footer="0.31496062992125984"/>
  <pageSetup paperSize="9" scale="63" orientation="portrait" r:id="rId1"/>
  <headerFooter>
    <oddHeader xml:space="preserve">&amp;L&amp;"-,Bold"Garðabær&amp;R&amp;"-,Bold"&amp;10 &amp;K0000002424-134
Hraunhólar
Stígar, veitulagnir og frágangur&amp;KFF0000
</oddHeader>
  </headerFooter>
  <rowBreaks count="2" manualBreakCount="2">
    <brk id="54" max="16383" man="1"/>
    <brk id="124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Type xmlns="af0aa304-566e-4750-b11e-22b9c06e3397" xsi:nil="true"/>
    <wpItemLocation xmlns="14bfd2bb-3d4a-4549-9197-f3410a8da64b">1f2345ff52cd45ad946ce18cf444a98c;4f10c4152bc44169865cb9aea2c0b633;1342;bc333dc250284a81867ff4f66c0034ee;21139;</wpItemLocation>
    <wpProjectManager xmlns="3d815d55-d4f1-4917-a2d6-8f3ac7defde3">
      <UserInfo>
        <DisplayName>Anna Heiður Eydísardóttir</DisplayName>
        <AccountId>25</AccountId>
        <AccountType/>
      </UserInfo>
    </wpProjectManager>
    <Signature xmlns="917c8f16-5bd7-42f2-8cfd-d3d3b3319cf0" xsi:nil="true"/>
    <wpParent xmlns="ee79dcd1-8afd-47aa-ad32-988f27b757e3">Garðabær</wpParent>
    <wpFagsvid xmlns="ee79dcd1-8afd-47aa-ad32-988f27b757e3">411 Umhverfismál og vottanir</wpFagsvid>
    <wpProjectID xmlns="3d815d55-d4f1-4917-a2d6-8f3ac7defde3">2424-134</wpProjectID>
    <wpProjectType xmlns="ee79dcd1-8afd-47aa-ad32-988f27b757e3">D</wpProjectType>
    <wp_tag xmlns="abbeec68-b05e-4e2e-88e5-2ac3e13fe809">Active</wp_tag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03AA2010556174D9C319D11A5426B37" ma:contentTypeVersion="16" ma:contentTypeDescription="Create a new document." ma:contentTypeScope="" ma:versionID="620376fed0f12759e24f7f01febe57be">
  <xsd:schema xmlns:xsd="http://www.w3.org/2001/XMLSchema" xmlns:xs="http://www.w3.org/2001/XMLSchema" xmlns:p="http://schemas.microsoft.com/office/2006/metadata/properties" xmlns:ns2="14bfd2bb-3d4a-4549-9197-f3410a8da64b" xmlns:ns3="abbeec68-b05e-4e2e-88e5-2ac3e13fe809" xmlns:ns4="af0aa304-566e-4750-b11e-22b9c06e3397" xmlns:ns5="917c8f16-5bd7-42f2-8cfd-d3d3b3319cf0" xmlns:ns6="ee79dcd1-8afd-47aa-ad32-988f27b757e3" xmlns:ns7="3d815d55-d4f1-4917-a2d6-8f3ac7defde3" targetNamespace="http://schemas.microsoft.com/office/2006/metadata/properties" ma:root="true" ma:fieldsID="8bb03e8f74a05a024528ea35bd13ffde" ns2:_="" ns3:_="" ns4:_="" ns5:_="" ns6:_="" ns7:_="">
    <xsd:import namespace="14bfd2bb-3d4a-4549-9197-f3410a8da64b"/>
    <xsd:import namespace="abbeec68-b05e-4e2e-88e5-2ac3e13fe809"/>
    <xsd:import namespace="af0aa304-566e-4750-b11e-22b9c06e3397"/>
    <xsd:import namespace="917c8f16-5bd7-42f2-8cfd-d3d3b3319cf0"/>
    <xsd:import namespace="ee79dcd1-8afd-47aa-ad32-988f27b757e3"/>
    <xsd:import namespace="3d815d55-d4f1-4917-a2d6-8f3ac7defde3"/>
    <xsd:element name="properties">
      <xsd:complexType>
        <xsd:sequence>
          <xsd:element name="documentManagement">
            <xsd:complexType>
              <xsd:all>
                <xsd:element ref="ns2:wpItemLocation" minOccurs="0"/>
                <xsd:element ref="ns3:wp_tag" minOccurs="0"/>
                <xsd:element ref="ns4:DocumentType" minOccurs="0"/>
                <xsd:element ref="ns5:Signature" minOccurs="0"/>
                <xsd:element ref="ns6:MediaServiceMetadata" minOccurs="0"/>
                <xsd:element ref="ns6:MediaServiceFastMetadata" minOccurs="0"/>
                <xsd:element ref="ns6:wpParent" minOccurs="0"/>
                <xsd:element ref="ns7:wpProjectID" minOccurs="0"/>
                <xsd:element ref="ns7:wpProjectManager" minOccurs="0"/>
                <xsd:element ref="ns6:wpProjectType" minOccurs="0"/>
                <xsd:element ref="ns6:wpFagsv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bfd2bb-3d4a-4549-9197-f3410a8da64b" elementFormDefault="qualified">
    <xsd:import namespace="http://schemas.microsoft.com/office/2006/documentManagement/types"/>
    <xsd:import namespace="http://schemas.microsoft.com/office/infopath/2007/PartnerControls"/>
    <xsd:element name="wpItemLocation" ma:index="5" nillable="true" ma:displayName="wpItemLocation" ma:default="1f2345ff52cd45ad946ce18cf444a98c;4f10c4152bc44169865cb9aea2c0b633;1342;bc333dc250284a81867ff4f66c0034ee;21139;" ma:internalName="wpItem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beec68-b05e-4e2e-88e5-2ac3e13fe809" elementFormDefault="qualified">
    <xsd:import namespace="http://schemas.microsoft.com/office/2006/documentManagement/types"/>
    <xsd:import namespace="http://schemas.microsoft.com/office/infopath/2007/PartnerControls"/>
    <xsd:element name="wp_tag" ma:index="6" nillable="true" ma:displayName="Stage tag" ma:default="Active" ma:internalName="wp_tag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0aa304-566e-4750-b11e-22b9c06e3397" elementFormDefault="qualified">
    <xsd:import namespace="http://schemas.microsoft.com/office/2006/documentManagement/types"/>
    <xsd:import namespace="http://schemas.microsoft.com/office/infopath/2007/PartnerControls"/>
    <xsd:element name="DocumentType" ma:index="7" nillable="true" ma:displayName="Documenttype" ma:internalName="DocumentType" ma:readOnly="false">
      <xsd:simpleType>
        <xsd:restriction base="dms:Choice">
          <xsd:enumeration value="Technical"/>
          <xsd:enumeration value="Documentation"/>
          <xsd:enumeration value="Variou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7c8f16-5bd7-42f2-8cfd-d3d3b3319cf0" elementFormDefault="qualified">
    <xsd:import namespace="http://schemas.microsoft.com/office/2006/documentManagement/types"/>
    <xsd:import namespace="http://schemas.microsoft.com/office/infopath/2007/PartnerControls"/>
    <xsd:element name="Signature" ma:index="8" nillable="true" ma:displayName="Signature" ma:internalName="Signature" ma:readOnly="fals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79dcd1-8afd-47aa-ad32-988f27b757e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wpParent" ma:index="14" nillable="true" ma:displayName="Customer" ma:default="Garðabær" ma:internalName="wpParent" ma:readOnly="false">
      <xsd:simpleType>
        <xsd:restriction base="dms:Text"/>
      </xsd:simpleType>
    </xsd:element>
    <xsd:element name="wpProjectType" ma:index="17" nillable="true" ma:displayName="Project Category" ma:default="D" ma:internalName="wpProjectType" ma:readOnly="false">
      <xsd:simpleType>
        <xsd:restriction base="dms:Text"/>
      </xsd:simpleType>
    </xsd:element>
    <xsd:element name="wpFagsvid" ma:index="18" nillable="true" ma:displayName="Service Divison" ma:default="411 Umhverfismál og vottanir" ma:internalName="wpFagsvid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815d55-d4f1-4917-a2d6-8f3ac7defde3" elementFormDefault="qualified">
    <xsd:import namespace="http://schemas.microsoft.com/office/2006/documentManagement/types"/>
    <xsd:import namespace="http://schemas.microsoft.com/office/infopath/2007/PartnerControls"/>
    <xsd:element name="wpProjectID" ma:index="15" nillable="true" ma:displayName="Project ID" ma:default="2424-134" ma:indexed="true" ma:internalName="wpProjectID" ma:readOnly="false">
      <xsd:simpleType>
        <xsd:restriction base="dms:Text"/>
      </xsd:simpleType>
    </xsd:element>
    <xsd:element name="wpProjectManager" ma:index="16" nillable="true" ma:displayName="Project Manager" ma:default="" ma:indexed="true" ma:SharePointGroup="0" ma:internalName="wpProjectManag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8A646D-2624-4F2D-B681-AE20F721249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F5EBACA-1FFE-4928-894F-4F4FD0AC5FCF}">
  <ds:schemaRefs>
    <ds:schemaRef ds:uri="http://schemas.microsoft.com/office/infopath/2007/PartnerControls"/>
    <ds:schemaRef ds:uri="http://www.w3.org/XML/1998/namespace"/>
    <ds:schemaRef ds:uri="http://purl.org/dc/dcmitype/"/>
    <ds:schemaRef ds:uri="http://purl.org/dc/terms/"/>
    <ds:schemaRef ds:uri="http://schemas.microsoft.com/office/2006/metadata/properties"/>
    <ds:schemaRef ds:uri="http://schemas.openxmlformats.org/package/2006/metadata/core-properties"/>
    <ds:schemaRef ds:uri="6ff99499-09c7-4a6b-a52e-d4bb445e2fb4"/>
    <ds:schemaRef ds:uri="http://purl.org/dc/elements/1.1/"/>
    <ds:schemaRef ds:uri="http://schemas.microsoft.com/office/2006/documentManagement/types"/>
    <ds:schemaRef ds:uri="c4503bd2-ad4e-4fda-ac19-fb6493ccda66"/>
    <ds:schemaRef ds:uri="bcbf098e-9cf7-403e-bd79-56d3a600893b"/>
    <ds:schemaRef ds:uri="http://schemas.microsoft.com/sharepoint/v3"/>
    <ds:schemaRef ds:uri="af0aa304-566e-4750-b11e-22b9c06e3397"/>
    <ds:schemaRef ds:uri="14bfd2bb-3d4a-4549-9197-f3410a8da64b"/>
    <ds:schemaRef ds:uri="3d815d55-d4f1-4917-a2d6-8f3ac7defde3"/>
    <ds:schemaRef ds:uri="917c8f16-5bd7-42f2-8cfd-d3d3b3319cf0"/>
    <ds:schemaRef ds:uri="ee79dcd1-8afd-47aa-ad32-988f27b757e3"/>
    <ds:schemaRef ds:uri="abbeec68-b05e-4e2e-88e5-2ac3e13fe809"/>
  </ds:schemaRefs>
</ds:datastoreItem>
</file>

<file path=customXml/itemProps3.xml><?xml version="1.0" encoding="utf-8"?>
<ds:datastoreItem xmlns:ds="http://schemas.openxmlformats.org/officeDocument/2006/customXml" ds:itemID="{26995735-89EA-46FC-92AE-5B3C1A554E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4bfd2bb-3d4a-4549-9197-f3410a8da64b"/>
    <ds:schemaRef ds:uri="abbeec68-b05e-4e2e-88e5-2ac3e13fe809"/>
    <ds:schemaRef ds:uri="af0aa304-566e-4750-b11e-22b9c06e3397"/>
    <ds:schemaRef ds:uri="917c8f16-5bd7-42f2-8cfd-d3d3b3319cf0"/>
    <ds:schemaRef ds:uri="ee79dcd1-8afd-47aa-ad32-988f27b757e3"/>
    <ds:schemaRef ds:uri="3d815d55-d4f1-4917-a2d6-8f3ac7defde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Safnblað</vt:lpstr>
      <vt:lpstr>Tilboðsskrá</vt:lpstr>
    </vt:vector>
  </TitlesOfParts>
  <Manager/>
  <Company>Orkuveita Reykjavíkur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Samræmd útboðslýsing -Tilboðsbók - Veitur</dc:title>
  <dc:subject/>
  <dc:creator>"Grétar Þór Jóhannsson" &lt;Gretar.Thor.Johannsson@or.is&gt;</dc:creator>
  <cp:keywords/>
  <dc:description/>
  <cp:lastModifiedBy>Anna Heiður Eydísardóttir</cp:lastModifiedBy>
  <cp:revision/>
  <cp:lastPrinted>2020-05-12T11:38:12Z</cp:lastPrinted>
  <dcterms:created xsi:type="dcterms:W3CDTF">2016-01-05T09:51:58Z</dcterms:created>
  <dcterms:modified xsi:type="dcterms:W3CDTF">2022-12-22T10:46:08Z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0x010100003AA2010556174D9C319D11A5426B37</vt:lpwstr>
  </property>
  <property fmtid="{D5CDD505-2E9C-101B-9397-08002B2CF9AE}" pid="3" name="HBVidfangsefni">
    <vt:lpwstr>138;#Innkaup|235f4603-93f0-41cd-8918-cf911486dc3b</vt:lpwstr>
  </property>
  <property fmtid="{D5CDD505-2E9C-101B-9397-08002B2CF9AE}" pid="4" name="HBStjornunarkerfi">
    <vt:lpwstr>131;#ISO 9001|221be7b7-157e-44ba-ba76-b84035385067</vt:lpwstr>
  </property>
  <property fmtid="{D5CDD505-2E9C-101B-9397-08002B2CF9AE}" pid="5" name="HBMidill">
    <vt:lpwstr/>
  </property>
  <property fmtid="{D5CDD505-2E9C-101B-9397-08002B2CF9AE}" pid="6" name="HBAdrarStarfseiningar">
    <vt:lpwstr/>
  </property>
  <property fmtid="{D5CDD505-2E9C-101B-9397-08002B2CF9AE}" pid="7" name="HBSkjalategund">
    <vt:lpwstr>120;#Leiðbeining í alm. dreifingu|599c47a2-a001-4d89-b038-748aebba3fcb</vt:lpwstr>
  </property>
  <property fmtid="{D5CDD505-2E9C-101B-9397-08002B2CF9AE}" pid="8" name="HBHandbok">
    <vt:lpwstr>216;#Fjármál|d57fa53b-e76b-4475-869d-b1f0e07002f5</vt:lpwstr>
  </property>
  <property fmtid="{D5CDD505-2E9C-101B-9397-08002B2CF9AE}" pid="9" name="HBStarfseining">
    <vt:lpwstr>102;#Innkaup|619993a9-2584-4d01-9079-7712642c4bf2</vt:lpwstr>
  </property>
  <property fmtid="{D5CDD505-2E9C-101B-9397-08002B2CF9AE}" pid="10" name="_dlc_DocIdItemGuid">
    <vt:lpwstr>f1c580ae-5577-4763-bb2c-8a67d67cfc10</vt:lpwstr>
  </property>
</Properties>
</file>