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backupFile="1" codeName="ThisWorkbook"/>
  <mc:AlternateContent xmlns:mc="http://schemas.openxmlformats.org/markup-compatibility/2006">
    <mc:Choice Requires="x15">
      <x15ac:absPath xmlns:x15ac="http://schemas.microsoft.com/office/spreadsheetml/2010/11/ac" url="S:\Brekkuás 2 - Búsetukjarni Garðabæ\Utbod\Tilbodsskra\"/>
    </mc:Choice>
  </mc:AlternateContent>
  <xr:revisionPtr revIDLastSave="0" documentId="13_ncr:1_{1204D849-20EA-4B64-A33A-EC58AF38B132}" xr6:coauthVersionLast="47" xr6:coauthVersionMax="47" xr10:uidLastSave="{00000000-0000-0000-0000-000000000000}"/>
  <bookViews>
    <workbookView xWindow="42045" yWindow="2370" windowWidth="29175" windowHeight="14130" tabRatio="764" xr2:uid="{00000000-000D-0000-FFFF-FFFF00000000}"/>
  </bookViews>
  <sheets>
    <sheet name="TILBS_YFIR" sheetId="1" r:id="rId1"/>
    <sheet name="TILBS_AVH_0" sheetId="21" r:id="rId2"/>
    <sheet name="TILBS_AVH_1" sheetId="26" r:id="rId3"/>
    <sheet name="TILBS_AVH_2" sheetId="20" r:id="rId4"/>
    <sheet name="TILBS_AVH_3" sheetId="28" r:id="rId5"/>
    <sheet name="TILBS_Lumex_4" sheetId="29" r:id="rId6"/>
    <sheet name="TILBS_AVH_5" sheetId="13" r:id="rId7"/>
    <sheet name="TILBS_AVH_7" sheetId="22" r:id="rId8"/>
    <sheet name="TILBS_AVH_8" sheetId="30" r:id="rId9"/>
    <sheet name="TILBS_AVH_9" sheetId="8" r:id="rId10"/>
  </sheets>
  <externalReferences>
    <externalReference r:id="rId11"/>
  </externalReferences>
  <definedNames>
    <definedName name="_Sort" localSheetId="0" hidden="1">TILBS_YFIR!$A:$A</definedName>
    <definedName name="ál" localSheetId="4">#REF!</definedName>
    <definedName name="ál" localSheetId="8">#REF!</definedName>
    <definedName name="ál" localSheetId="5">#REF!</definedName>
    <definedName name="ál">#REF!</definedName>
    <definedName name="ein" localSheetId="4">#REF!</definedName>
    <definedName name="ein" localSheetId="8">#REF!</definedName>
    <definedName name="ein" localSheetId="5">#REF!</definedName>
    <definedName name="ein">#REF!</definedName>
    <definedName name="_xlnm.Print_Area" localSheetId="1">TILBS_AVH_0!$A$1:$F$20</definedName>
    <definedName name="_xlnm.Print_Area" localSheetId="2">TILBS_AVH_1!$A$1:$F$19</definedName>
    <definedName name="_xlnm.Print_Area" localSheetId="3">TILBS_AVH_2!$A$1:$F$96</definedName>
    <definedName name="_xlnm.Print_Area" localSheetId="4">TILBS_AVH_3!$A$1:$F$325</definedName>
    <definedName name="_xlnm.Print_Area" localSheetId="6">TILBS_AVH_5!$A$1:$F$199</definedName>
    <definedName name="_xlnm.Print_Area" localSheetId="7">TILBS_AVH_7!$A$1:$F$107</definedName>
    <definedName name="_xlnm.Print_Area" localSheetId="8">TILBS_AVH_8!$A$1:$F$62</definedName>
    <definedName name="_xlnm.Print_Area" localSheetId="9">TILBS_AVH_9!$A$1:$F$23</definedName>
    <definedName name="_xlnm.Print_Area" localSheetId="5">TILBS_Lumex_4!$A$1:$F$207</definedName>
    <definedName name="_xlnm.Print_Area" localSheetId="0">TILBS_YFIR!$A$1:$F$100</definedName>
    <definedName name="_xlnm.Print_Titles" localSheetId="1">TILBS_AVH_0!$1:$5</definedName>
    <definedName name="_xlnm.Print_Titles" localSheetId="2">TILBS_AVH_1!$1:$5</definedName>
    <definedName name="_xlnm.Print_Titles" localSheetId="3">TILBS_AVH_2!$1:$5</definedName>
    <definedName name="_xlnm.Print_Titles" localSheetId="4">TILBS_AVH_3!$1:$5</definedName>
    <definedName name="_xlnm.Print_Titles" localSheetId="6">TILBS_AVH_5!$1:$4</definedName>
    <definedName name="_xlnm.Print_Titles" localSheetId="7">TILBS_AVH_7!$1:$5</definedName>
    <definedName name="_xlnm.Print_Titles" localSheetId="8">TILBS_AVH_8!$1:$5</definedName>
    <definedName name="_xlnm.Print_Titles" localSheetId="9">TILBS_AVH_9!$1:$4</definedName>
    <definedName name="_xlnm.Print_Titles" localSheetId="5">TILBS_Lumex_4!$1:$5</definedName>
    <definedName name="_xlnm.Print_Titles" localSheetId="0">TILBS_YFIR!$1:$4</definedName>
    <definedName name="RAF" localSheetId="8">#REF!</definedName>
    <definedName name="RAF">#REF!</definedName>
    <definedName name="vinna" localSheetId="8">#REF!</definedName>
    <definedName name="vinna" localSheetId="5">#REF!</definedName>
    <definedName name="vinna">#REF!</definedName>
  </definedNames>
  <calcPr calcId="191029" fullPrecision="0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05" i="28" l="1"/>
  <c r="F206" i="28"/>
  <c r="F207" i="28"/>
  <c r="F208" i="28"/>
  <c r="F209" i="28"/>
  <c r="F210" i="28"/>
  <c r="F211" i="28"/>
  <c r="F212" i="28"/>
  <c r="F213" i="28"/>
  <c r="F214" i="28"/>
  <c r="F215" i="28"/>
  <c r="F216" i="28"/>
  <c r="F217" i="28"/>
  <c r="F218" i="28"/>
  <c r="F219" i="28"/>
  <c r="F220" i="28"/>
  <c r="F221" i="28"/>
  <c r="F222" i="28"/>
  <c r="F223" i="28"/>
  <c r="F224" i="28"/>
  <c r="F225" i="28"/>
  <c r="F226" i="28"/>
  <c r="F227" i="28"/>
  <c r="F228" i="28"/>
  <c r="F229" i="28"/>
  <c r="F230" i="28"/>
  <c r="F239" i="28"/>
  <c r="F126" i="28"/>
  <c r="F123" i="28"/>
  <c r="F242" i="28"/>
  <c r="F243" i="28"/>
  <c r="F245" i="28"/>
  <c r="F312" i="28" l="1"/>
  <c r="F314" i="28"/>
  <c r="F59" i="30"/>
  <c r="F58" i="30"/>
  <c r="F57" i="30"/>
  <c r="F56" i="30"/>
  <c r="F55" i="30"/>
  <c r="F54" i="30"/>
  <c r="F51" i="30"/>
  <c r="F48" i="30"/>
  <c r="F47" i="30"/>
  <c r="F46" i="30"/>
  <c r="F45" i="30"/>
  <c r="F44" i="30"/>
  <c r="F43" i="30"/>
  <c r="F42" i="30"/>
  <c r="F41" i="30"/>
  <c r="F40" i="30"/>
  <c r="F39" i="30"/>
  <c r="F38" i="30"/>
  <c r="F37" i="30"/>
  <c r="F36" i="30"/>
  <c r="F35" i="30"/>
  <c r="F34" i="30"/>
  <c r="F32" i="30"/>
  <c r="F31" i="30"/>
  <c r="F30" i="30"/>
  <c r="F20" i="30"/>
  <c r="F19" i="30"/>
  <c r="F18" i="30"/>
  <c r="F17" i="30"/>
  <c r="F16" i="30"/>
  <c r="F14" i="30"/>
  <c r="F23" i="30" l="1"/>
  <c r="F25" i="30" s="1"/>
  <c r="F62" i="30" s="1"/>
  <c r="F94" i="1" s="1"/>
  <c r="F15" i="13" l="1"/>
  <c r="F182" i="29"/>
  <c r="F132" i="29"/>
  <c r="A76" i="1"/>
  <c r="B76" i="1"/>
  <c r="A75" i="1"/>
  <c r="B75" i="1"/>
  <c r="A74" i="1"/>
  <c r="B74" i="1"/>
  <c r="A73" i="1"/>
  <c r="B73" i="1"/>
  <c r="F36" i="29"/>
  <c r="F203" i="29"/>
  <c r="F202" i="29"/>
  <c r="F201" i="29"/>
  <c r="F200" i="29"/>
  <c r="F199" i="29"/>
  <c r="F198" i="29"/>
  <c r="F197" i="29"/>
  <c r="F187" i="29"/>
  <c r="F186" i="29"/>
  <c r="F185" i="29"/>
  <c r="F184" i="29"/>
  <c r="F181" i="29"/>
  <c r="F180" i="29"/>
  <c r="F179" i="29"/>
  <c r="F178" i="29"/>
  <c r="F177" i="29"/>
  <c r="F175" i="29"/>
  <c r="F174" i="29"/>
  <c r="F173" i="29"/>
  <c r="F172" i="29"/>
  <c r="F171" i="29"/>
  <c r="F170" i="29"/>
  <c r="F169" i="29"/>
  <c r="F168" i="29"/>
  <c r="F167" i="29"/>
  <c r="F166" i="29"/>
  <c r="F165" i="29"/>
  <c r="F164" i="29"/>
  <c r="F163" i="29"/>
  <c r="F162" i="29"/>
  <c r="F151" i="29"/>
  <c r="F150" i="29"/>
  <c r="F149" i="29"/>
  <c r="F148" i="29"/>
  <c r="F147" i="29"/>
  <c r="F146" i="29"/>
  <c r="F145" i="29"/>
  <c r="F144" i="29"/>
  <c r="F143" i="29"/>
  <c r="F142" i="29"/>
  <c r="F141" i="29"/>
  <c r="F130" i="29"/>
  <c r="F129" i="29"/>
  <c r="F127" i="29"/>
  <c r="F126" i="29"/>
  <c r="F125" i="29"/>
  <c r="F124" i="29"/>
  <c r="F123" i="29"/>
  <c r="F122" i="29"/>
  <c r="F121" i="29"/>
  <c r="F120" i="29"/>
  <c r="F119" i="29"/>
  <c r="F117" i="29"/>
  <c r="F116" i="29"/>
  <c r="F115" i="29"/>
  <c r="F114" i="29"/>
  <c r="F113" i="29"/>
  <c r="F112" i="29"/>
  <c r="F111" i="29"/>
  <c r="F110" i="29"/>
  <c r="F109" i="29"/>
  <c r="F108" i="29"/>
  <c r="F107" i="29"/>
  <c r="F106" i="29"/>
  <c r="F97" i="29"/>
  <c r="F96" i="29"/>
  <c r="F95" i="29"/>
  <c r="F94" i="29"/>
  <c r="F93" i="29"/>
  <c r="F92" i="29"/>
  <c r="F91" i="29"/>
  <c r="F90" i="29"/>
  <c r="F89" i="29"/>
  <c r="F88" i="29"/>
  <c r="F87" i="29"/>
  <c r="F86" i="29"/>
  <c r="F75" i="29"/>
  <c r="F74" i="29"/>
  <c r="F73" i="29"/>
  <c r="F72" i="29"/>
  <c r="F71" i="29"/>
  <c r="F70" i="29"/>
  <c r="F69" i="29"/>
  <c r="F68" i="29"/>
  <c r="F67" i="29"/>
  <c r="F66" i="29"/>
  <c r="F65" i="29"/>
  <c r="F64" i="29"/>
  <c r="F63" i="29"/>
  <c r="F62" i="29"/>
  <c r="F61" i="29"/>
  <c r="F60" i="29"/>
  <c r="F59" i="29"/>
  <c r="F58" i="29"/>
  <c r="F57" i="29"/>
  <c r="F56" i="29"/>
  <c r="F55" i="29"/>
  <c r="F49" i="29"/>
  <c r="F48" i="29"/>
  <c r="F47" i="29"/>
  <c r="F34" i="29"/>
  <c r="F33" i="29"/>
  <c r="F32" i="29"/>
  <c r="F31" i="29"/>
  <c r="F30" i="29"/>
  <c r="F29" i="29"/>
  <c r="F28" i="29"/>
  <c r="F27" i="29"/>
  <c r="F26" i="29"/>
  <c r="F25" i="29"/>
  <c r="F24" i="29"/>
  <c r="F23" i="29"/>
  <c r="F20" i="29"/>
  <c r="F19" i="29"/>
  <c r="F18" i="29"/>
  <c r="F17" i="29"/>
  <c r="F16" i="29"/>
  <c r="F15" i="29"/>
  <c r="F14" i="29"/>
  <c r="F13" i="29"/>
  <c r="F4" i="29"/>
  <c r="F135" i="29" l="1"/>
  <c r="F137" i="29"/>
  <c r="F153" i="29" s="1"/>
  <c r="F74" i="1" s="1"/>
  <c r="F206" i="29"/>
  <c r="F76" i="1" s="1"/>
  <c r="F78" i="29"/>
  <c r="F72" i="1" s="1"/>
  <c r="F100" i="29"/>
  <c r="F73" i="1" s="1"/>
  <c r="F39" i="29"/>
  <c r="F190" i="29"/>
  <c r="F75" i="1" s="1"/>
  <c r="F16" i="21" l="1"/>
  <c r="F31" i="20"/>
  <c r="F30" i="20"/>
  <c r="F29" i="20"/>
  <c r="F175" i="28"/>
  <c r="F176" i="28"/>
  <c r="F322" i="28"/>
  <c r="F321" i="28"/>
  <c r="F318" i="28"/>
  <c r="F316" i="28"/>
  <c r="F309" i="28"/>
  <c r="F308" i="28"/>
  <c r="F305" i="28"/>
  <c r="F304" i="28"/>
  <c r="F302" i="28"/>
  <c r="F298" i="28"/>
  <c r="F297" i="28"/>
  <c r="F296" i="28"/>
  <c r="F287" i="28"/>
  <c r="F286" i="28"/>
  <c r="F283" i="28"/>
  <c r="F282" i="28"/>
  <c r="F281" i="28"/>
  <c r="F278" i="28"/>
  <c r="F275" i="28"/>
  <c r="F274" i="28"/>
  <c r="F271" i="28"/>
  <c r="F269" i="28"/>
  <c r="F268" i="28"/>
  <c r="F267" i="28"/>
  <c r="F266" i="28"/>
  <c r="F265" i="28"/>
  <c r="F264" i="28"/>
  <c r="F263" i="28"/>
  <c r="F262" i="28"/>
  <c r="F261" i="28"/>
  <c r="F260" i="28"/>
  <c r="F259" i="28"/>
  <c r="F258" i="28"/>
  <c r="F257" i="28"/>
  <c r="F290" i="28" l="1"/>
  <c r="F292" i="28" s="1"/>
  <c r="F325" i="28" s="1"/>
  <c r="F93" i="22"/>
  <c r="F52" i="22"/>
  <c r="F53" i="22"/>
  <c r="F201" i="28"/>
  <c r="F58" i="28"/>
  <c r="F39" i="28" l="1"/>
  <c r="F59" i="28" l="1"/>
  <c r="D2" i="30" l="1"/>
  <c r="F65" i="22"/>
  <c r="A72" i="1"/>
  <c r="B72" i="1"/>
  <c r="F71" i="1" l="1"/>
  <c r="F77" i="1" s="1"/>
  <c r="F125" i="28"/>
  <c r="F124" i="28"/>
  <c r="F122" i="28"/>
  <c r="F121" i="28"/>
  <c r="F50" i="28"/>
  <c r="F49" i="28"/>
  <c r="F12" i="26"/>
  <c r="F13" i="21"/>
  <c r="F14" i="21"/>
  <c r="F194" i="13"/>
  <c r="F172" i="13"/>
  <c r="F173" i="13"/>
  <c r="F20" i="22"/>
  <c r="F20" i="13"/>
  <c r="F19" i="13"/>
  <c r="F13" i="22"/>
  <c r="F88" i="22"/>
  <c r="F83" i="22"/>
  <c r="F94" i="28"/>
  <c r="F93" i="28"/>
  <c r="F15" i="26"/>
  <c r="A66" i="1"/>
  <c r="B66" i="1"/>
  <c r="F35" i="13"/>
  <c r="F23" i="22"/>
  <c r="F22" i="22"/>
  <c r="F40" i="22"/>
  <c r="F174" i="28"/>
  <c r="F173" i="28"/>
  <c r="F172" i="28"/>
  <c r="F171" i="28"/>
  <c r="F68" i="28"/>
  <c r="F115" i="13"/>
  <c r="F40" i="13"/>
  <c r="F39" i="13"/>
  <c r="F76" i="13"/>
  <c r="F92" i="20"/>
  <c r="F91" i="20"/>
  <c r="F90" i="20"/>
  <c r="F89" i="20"/>
  <c r="F81" i="22"/>
  <c r="F102" i="22"/>
  <c r="F120" i="13"/>
  <c r="F104" i="13"/>
  <c r="F105" i="13"/>
  <c r="F103" i="13"/>
  <c r="F98" i="13"/>
  <c r="F99" i="13"/>
  <c r="F100" i="13"/>
  <c r="F90" i="22"/>
  <c r="F91" i="22"/>
  <c r="F92" i="22"/>
  <c r="F89" i="22"/>
  <c r="F80" i="22"/>
  <c r="F104" i="22"/>
  <c r="F100" i="22"/>
  <c r="F14" i="22"/>
  <c r="F15" i="22"/>
  <c r="F11" i="22"/>
  <c r="F184" i="13"/>
  <c r="F180" i="13"/>
  <c r="F113" i="13"/>
  <c r="F59" i="22"/>
  <c r="F58" i="22"/>
  <c r="F50" i="22"/>
  <c r="F42" i="22"/>
  <c r="F43" i="22"/>
  <c r="F151" i="13"/>
  <c r="F150" i="13"/>
  <c r="F149" i="13"/>
  <c r="F108" i="28"/>
  <c r="F38" i="28"/>
  <c r="F12" i="28"/>
  <c r="F75" i="28"/>
  <c r="F142" i="28"/>
  <c r="F247" i="28"/>
  <c r="F204" i="28"/>
  <c r="F167" i="28"/>
  <c r="F149" i="28"/>
  <c r="F19" i="28"/>
  <c r="F23" i="20"/>
  <c r="F45" i="20"/>
  <c r="F47" i="20"/>
  <c r="F13" i="26"/>
  <c r="F14" i="26"/>
  <c r="F163" i="28"/>
  <c r="F138" i="28"/>
  <c r="F137" i="28"/>
  <c r="F136" i="28"/>
  <c r="F55" i="28"/>
  <c r="F24" i="22"/>
  <c r="A67" i="1"/>
  <c r="B67" i="1"/>
  <c r="A65" i="1"/>
  <c r="B65" i="1"/>
  <c r="A64" i="1"/>
  <c r="B64" i="1"/>
  <c r="A63" i="1"/>
  <c r="B63" i="1"/>
  <c r="A62" i="1"/>
  <c r="B62" i="1"/>
  <c r="F191" i="28"/>
  <c r="F189" i="28"/>
  <c r="F187" i="28"/>
  <c r="F185" i="28"/>
  <c r="F183" i="28"/>
  <c r="F181" i="28"/>
  <c r="F165" i="28"/>
  <c r="F179" i="28"/>
  <c r="F178" i="28"/>
  <c r="F177" i="28"/>
  <c r="F170" i="28"/>
  <c r="F169" i="28"/>
  <c r="F168" i="28"/>
  <c r="F166" i="28"/>
  <c r="F164" i="28"/>
  <c r="F162" i="28"/>
  <c r="F161" i="28"/>
  <c r="F160" i="28"/>
  <c r="F159" i="28"/>
  <c r="F150" i="28"/>
  <c r="F148" i="28"/>
  <c r="F146" i="28"/>
  <c r="F145" i="28"/>
  <c r="F141" i="28"/>
  <c r="F135" i="28"/>
  <c r="F134" i="28"/>
  <c r="F132" i="28"/>
  <c r="F131" i="28"/>
  <c r="F130" i="28"/>
  <c r="F111" i="28"/>
  <c r="F107" i="28"/>
  <c r="F106" i="28"/>
  <c r="F105" i="28"/>
  <c r="F102" i="28"/>
  <c r="F99" i="28"/>
  <c r="F97" i="28"/>
  <c r="F90" i="28"/>
  <c r="F87" i="28"/>
  <c r="F77" i="28"/>
  <c r="F73" i="28"/>
  <c r="F72" i="28"/>
  <c r="F71" i="28"/>
  <c r="F70" i="28"/>
  <c r="F69" i="28"/>
  <c r="F65" i="28"/>
  <c r="F63" i="28"/>
  <c r="F62" i="28"/>
  <c r="F57" i="28"/>
  <c r="F56" i="28"/>
  <c r="F54" i="28"/>
  <c r="F53" i="28"/>
  <c r="F35" i="28"/>
  <c r="F25" i="28"/>
  <c r="F22" i="28"/>
  <c r="F20" i="28"/>
  <c r="F16" i="28"/>
  <c r="F15" i="28"/>
  <c r="F11" i="28"/>
  <c r="F128" i="13"/>
  <c r="F125" i="13"/>
  <c r="F126" i="13"/>
  <c r="F127" i="13"/>
  <c r="F124" i="13"/>
  <c r="F13" i="20"/>
  <c r="F11" i="21"/>
  <c r="F142" i="13"/>
  <c r="F141" i="13"/>
  <c r="F140" i="13"/>
  <c r="F139" i="13"/>
  <c r="F138" i="13"/>
  <c r="F108" i="13"/>
  <c r="F109" i="13"/>
  <c r="F110" i="13"/>
  <c r="F111" i="13"/>
  <c r="F112" i="13"/>
  <c r="F114" i="13"/>
  <c r="F118" i="13"/>
  <c r="F119" i="13"/>
  <c r="F14" i="13"/>
  <c r="F19" i="20"/>
  <c r="F79" i="20"/>
  <c r="F78" i="20"/>
  <c r="F62" i="20"/>
  <c r="F48" i="20"/>
  <c r="F32" i="20"/>
  <c r="F33" i="20"/>
  <c r="F23" i="13"/>
  <c r="F22" i="13"/>
  <c r="F148" i="13"/>
  <c r="F30" i="13"/>
  <c r="F29" i="13"/>
  <c r="F28" i="13"/>
  <c r="F27" i="13"/>
  <c r="F99" i="22"/>
  <c r="F17" i="22"/>
  <c r="F18" i="22"/>
  <c r="F19" i="22"/>
  <c r="F21" i="22"/>
  <c r="F85" i="22"/>
  <c r="F78" i="22"/>
  <c r="F79" i="22"/>
  <c r="F103" i="22"/>
  <c r="F84" i="22"/>
  <c r="F82" i="22"/>
  <c r="F77" i="22"/>
  <c r="F101" i="22"/>
  <c r="F98" i="22"/>
  <c r="F97" i="22"/>
  <c r="F85" i="13"/>
  <c r="F82" i="13"/>
  <c r="F79" i="13"/>
  <c r="A90" i="1"/>
  <c r="B90" i="1"/>
  <c r="F68" i="13"/>
  <c r="F70" i="13"/>
  <c r="F71" i="13"/>
  <c r="F36" i="13"/>
  <c r="F34" i="13"/>
  <c r="F57" i="22"/>
  <c r="F56" i="22"/>
  <c r="F51" i="22"/>
  <c r="F49" i="22"/>
  <c r="F13" i="13"/>
  <c r="F12" i="13"/>
  <c r="F12" i="21"/>
  <c r="F17" i="21"/>
  <c r="A71" i="1"/>
  <c r="B71" i="1"/>
  <c r="F35" i="22"/>
  <c r="F4" i="8"/>
  <c r="F4" i="30"/>
  <c r="F4" i="22"/>
  <c r="F4" i="13"/>
  <c r="F4" i="28"/>
  <c r="F4" i="20"/>
  <c r="F4" i="26"/>
  <c r="F4" i="21"/>
  <c r="F12" i="8"/>
  <c r="F13" i="8"/>
  <c r="F14" i="8"/>
  <c r="F15" i="8"/>
  <c r="F16" i="8"/>
  <c r="F49" i="20"/>
  <c r="F50" i="20"/>
  <c r="A56" i="1"/>
  <c r="B56" i="1"/>
  <c r="F121" i="13"/>
  <c r="A70" i="1"/>
  <c r="A18" i="1" s="1"/>
  <c r="B70" i="1"/>
  <c r="B18" i="1" s="1"/>
  <c r="F107" i="13"/>
  <c r="F101" i="13"/>
  <c r="F97" i="13"/>
  <c r="F51" i="13"/>
  <c r="F157" i="13"/>
  <c r="F156" i="13"/>
  <c r="F155" i="13"/>
  <c r="F154" i="13"/>
  <c r="F145" i="13"/>
  <c r="F146" i="13"/>
  <c r="F147" i="13"/>
  <c r="F160" i="13"/>
  <c r="F171" i="13"/>
  <c r="F18" i="20"/>
  <c r="F11" i="26"/>
  <c r="F195" i="13"/>
  <c r="F63" i="13"/>
  <c r="F62" i="13"/>
  <c r="F21" i="13"/>
  <c r="F18" i="13"/>
  <c r="A93" i="1"/>
  <c r="A21" i="1" s="1"/>
  <c r="B93" i="1"/>
  <c r="B21" i="1" s="1"/>
  <c r="B60" i="1"/>
  <c r="B17" i="1" s="1"/>
  <c r="F11" i="20"/>
  <c r="F12" i="20"/>
  <c r="F60" i="20"/>
  <c r="F61" i="20"/>
  <c r="F63" i="20"/>
  <c r="F64" i="20"/>
  <c r="F67" i="20"/>
  <c r="F68" i="20"/>
  <c r="F183" i="13"/>
  <c r="F176" i="13"/>
  <c r="F75" i="13"/>
  <c r="F67" i="13"/>
  <c r="F48" i="13"/>
  <c r="B57" i="1"/>
  <c r="A57" i="1"/>
  <c r="A54" i="1"/>
  <c r="A55" i="1"/>
  <c r="A95" i="20"/>
  <c r="D2" i="8"/>
  <c r="D2" i="22"/>
  <c r="D2" i="13"/>
  <c r="D2" i="28"/>
  <c r="D2" i="20"/>
  <c r="D2" i="26"/>
  <c r="A60" i="1"/>
  <c r="A17" i="1" s="1"/>
  <c r="A61" i="1"/>
  <c r="B61" i="1"/>
  <c r="A84" i="1"/>
  <c r="B84" i="1"/>
  <c r="F16" i="26"/>
  <c r="F16" i="20"/>
  <c r="F17" i="20"/>
  <c r="F22" i="20"/>
  <c r="F26" i="20"/>
  <c r="F27" i="20"/>
  <c r="F28" i="20"/>
  <c r="F18" i="8"/>
  <c r="F19" i="8"/>
  <c r="A89" i="1"/>
  <c r="B89" i="1"/>
  <c r="F16" i="22"/>
  <c r="F12" i="22"/>
  <c r="F38" i="22"/>
  <c r="F39" i="22"/>
  <c r="F41" i="22"/>
  <c r="F44" i="22"/>
  <c r="F45" i="22"/>
  <c r="F46" i="22"/>
  <c r="F47" i="22"/>
  <c r="F36" i="22"/>
  <c r="F37" i="22"/>
  <c r="F48" i="22"/>
  <c r="F43" i="20"/>
  <c r="F44" i="20"/>
  <c r="F46" i="20"/>
  <c r="B55" i="1"/>
  <c r="B54" i="1"/>
  <c r="F11" i="8"/>
  <c r="A53" i="1"/>
  <c r="B53" i="1"/>
  <c r="A52" i="1"/>
  <c r="A16" i="1" s="1"/>
  <c r="B52" i="1"/>
  <c r="B16" i="1" s="1"/>
  <c r="A49" i="1"/>
  <c r="B49" i="1"/>
  <c r="A48" i="1"/>
  <c r="A15" i="1" s="1"/>
  <c r="B48" i="1"/>
  <c r="B15" i="1" s="1"/>
  <c r="A88" i="1"/>
  <c r="B88" i="1"/>
  <c r="A22" i="1"/>
  <c r="B97" i="1"/>
  <c r="B22" i="1"/>
  <c r="A98" i="1"/>
  <c r="B98" i="1"/>
  <c r="A17" i="1" a="1"/>
  <c r="A87" i="1"/>
  <c r="A20" i="1" s="1"/>
  <c r="B87" i="1"/>
  <c r="B20" i="1" s="1"/>
  <c r="F9" i="26"/>
  <c r="F10" i="21"/>
  <c r="A44" i="1"/>
  <c r="A14" i="1" s="1"/>
  <c r="B44" i="1"/>
  <c r="B14" i="1" s="1"/>
  <c r="A45" i="1"/>
  <c r="B45" i="1"/>
  <c r="A79" i="1"/>
  <c r="A19" i="1" s="1"/>
  <c r="B79" i="1"/>
  <c r="B19" i="1" s="1"/>
  <c r="A80" i="1"/>
  <c r="B80" i="1"/>
  <c r="A81" i="1"/>
  <c r="B81" i="1"/>
  <c r="A82" i="1"/>
  <c r="B82" i="1"/>
  <c r="A83" i="1"/>
  <c r="B83" i="1"/>
  <c r="F18" i="26" l="1"/>
  <c r="F49" i="1" s="1"/>
  <c r="F50" i="1" s="1"/>
  <c r="F15" i="1" s="1"/>
  <c r="F19" i="21"/>
  <c r="F45" i="1" s="1"/>
  <c r="F46" i="1" s="1"/>
  <c r="F14" i="1" s="1"/>
  <c r="F233" i="28"/>
  <c r="F235" i="28" s="1"/>
  <c r="F250" i="28" s="1"/>
  <c r="F66" i="1" s="1"/>
  <c r="F153" i="28"/>
  <c r="F155" i="28" s="1"/>
  <c r="F194" i="28" s="1"/>
  <c r="F42" i="28"/>
  <c r="F62" i="1" s="1"/>
  <c r="F114" i="28"/>
  <c r="F64" i="1" s="1"/>
  <c r="F80" i="28"/>
  <c r="F63" i="1" s="1"/>
  <c r="F28" i="28"/>
  <c r="F61" i="1" s="1"/>
  <c r="F95" i="20"/>
  <c r="F57" i="1" s="1"/>
  <c r="F82" i="20"/>
  <c r="F56" i="1" s="1"/>
  <c r="F71" i="20"/>
  <c r="F55" i="1" s="1"/>
  <c r="F53" i="20"/>
  <c r="F54" i="1" s="1"/>
  <c r="F36" i="20"/>
  <c r="F53" i="1" s="1"/>
  <c r="F198" i="13"/>
  <c r="F84" i="1" s="1"/>
  <c r="F131" i="13"/>
  <c r="F133" i="13" s="1"/>
  <c r="F43" i="13"/>
  <c r="F45" i="13" s="1"/>
  <c r="F22" i="8"/>
  <c r="F98" i="1" s="1"/>
  <c r="F99" i="1" s="1"/>
  <c r="F22" i="1" s="1"/>
  <c r="F95" i="1"/>
  <c r="F21" i="1" s="1"/>
  <c r="F68" i="22"/>
  <c r="F89" i="1" s="1"/>
  <c r="F27" i="22"/>
  <c r="F88" i="1" s="1"/>
  <c r="F107" i="22"/>
  <c r="F90" i="1" s="1"/>
  <c r="F187" i="13"/>
  <c r="F83" i="1" s="1"/>
  <c r="F88" i="13"/>
  <c r="F81" i="1" s="1"/>
  <c r="F18" i="1"/>
  <c r="F163" i="13" l="1"/>
  <c r="F82" i="1" s="1"/>
  <c r="F54" i="13"/>
  <c r="F80" i="1" s="1"/>
  <c r="F91" i="1"/>
  <c r="F20" i="1" s="1"/>
  <c r="F65" i="1"/>
  <c r="F67" i="1"/>
  <c r="F58" i="1"/>
  <c r="F16" i="1" s="1"/>
  <c r="F85" i="1" l="1"/>
  <c r="F19" i="1" s="1"/>
  <c r="F68" i="1"/>
  <c r="F17" i="1" s="1"/>
  <c r="F23" i="1" l="1"/>
</calcChain>
</file>

<file path=xl/sharedStrings.xml><?xml version="1.0" encoding="utf-8"?>
<sst xmlns="http://schemas.openxmlformats.org/spreadsheetml/2006/main" count="1801" uniqueCount="869">
  <si>
    <t>Verkkaupi:</t>
  </si>
  <si>
    <t>m²</t>
  </si>
  <si>
    <t>stk</t>
  </si>
  <si>
    <t>FRÁGANGUR INNANHÚSS</t>
  </si>
  <si>
    <t xml:space="preserve"> 5.2</t>
  </si>
  <si>
    <t>LÉTTIR VEGGIR OG KLÆÐNINGAR</t>
  </si>
  <si>
    <t xml:space="preserve"> 5.4</t>
  </si>
  <si>
    <t>MÁLUN</t>
  </si>
  <si>
    <t xml:space="preserve"> 5.4.1</t>
  </si>
  <si>
    <t xml:space="preserve"> 5.5</t>
  </si>
  <si>
    <t>INNRÉTTINGAR</t>
  </si>
  <si>
    <t xml:space="preserve"> 9.1</t>
  </si>
  <si>
    <t xml:space="preserve"> 9.1.1</t>
  </si>
  <si>
    <t xml:space="preserve"> </t>
  </si>
  <si>
    <t>Reiknað:</t>
  </si>
  <si>
    <t>Dags:</t>
  </si>
  <si>
    <t>kr.</t>
  </si>
  <si>
    <t>Samtals flutt á tilboðsblað</t>
  </si>
  <si>
    <t>Nr.</t>
  </si>
  <si>
    <t>Verkþáttur:</t>
  </si>
  <si>
    <t>Eining</t>
  </si>
  <si>
    <t>Heildarmagn</t>
  </si>
  <si>
    <t>Einingaverð</t>
  </si>
  <si>
    <t>Heildarverð</t>
  </si>
  <si>
    <t>heild</t>
  </si>
  <si>
    <t xml:space="preserve"> Samtals flutt á yfirlitsblað kr.</t>
  </si>
  <si>
    <t>5.0</t>
  </si>
  <si>
    <t>9.0</t>
  </si>
  <si>
    <t>Y F I R L I T S B L A Ð</t>
  </si>
  <si>
    <t xml:space="preserve">  a)  18x2,5 PEX</t>
  </si>
  <si>
    <t xml:space="preserve"> 5.1</t>
  </si>
  <si>
    <t>0.1</t>
  </si>
  <si>
    <t>Undirbúningur</t>
  </si>
  <si>
    <t>m</t>
  </si>
  <si>
    <t xml:space="preserve"> 5.3.1</t>
  </si>
  <si>
    <t xml:space="preserve"> 5.3</t>
  </si>
  <si>
    <t>BURÐARVIRKI</t>
  </si>
  <si>
    <t>0.0</t>
  </si>
  <si>
    <t>7.0</t>
  </si>
  <si>
    <t>FRÁGANGUR UTANHÚSS</t>
  </si>
  <si>
    <t>GLUGGAR, GLER OG ÚTIHURÐIR</t>
  </si>
  <si>
    <t>LAGNIR</t>
  </si>
  <si>
    <t>3.4.1</t>
  </si>
  <si>
    <t>3.5</t>
  </si>
  <si>
    <t>3.5.1</t>
  </si>
  <si>
    <t>NEYSLUVATNSLAGNIR</t>
  </si>
  <si>
    <t>3.1.1</t>
  </si>
  <si>
    <t>1.0</t>
  </si>
  <si>
    <t>1.1.1</t>
  </si>
  <si>
    <t>1.1</t>
  </si>
  <si>
    <t>JARÐVINNA</t>
  </si>
  <si>
    <t>Fyrirtæki                                                 kennitala</t>
  </si>
  <si>
    <t>Heimilisfang                                            sími</t>
  </si>
  <si>
    <t>Undirskrift</t>
  </si>
  <si>
    <t>Málun léttra klæðninga</t>
  </si>
  <si>
    <t>m³</t>
  </si>
  <si>
    <t xml:space="preserve"> 2.3</t>
  </si>
  <si>
    <t xml:space="preserve"> 2.3.2</t>
  </si>
  <si>
    <t xml:space="preserve"> 2.3.1</t>
  </si>
  <si>
    <t>STEINSTEYPA</t>
  </si>
  <si>
    <t xml:space="preserve"> 2.2</t>
  </si>
  <si>
    <t>kg</t>
  </si>
  <si>
    <t xml:space="preserve"> 2.2.1</t>
  </si>
  <si>
    <t xml:space="preserve"> 2.1</t>
  </si>
  <si>
    <t>stk.</t>
  </si>
  <si>
    <t>Göt og raufar</t>
  </si>
  <si>
    <t>Veggjamót</t>
  </si>
  <si>
    <t xml:space="preserve"> 2.1.2 </t>
  </si>
  <si>
    <t xml:space="preserve"> 2.1.1 </t>
  </si>
  <si>
    <t>STEYPUMÓT</t>
  </si>
  <si>
    <t xml:space="preserve"> 2.1.3 </t>
  </si>
  <si>
    <t>Plötumót</t>
  </si>
  <si>
    <t xml:space="preserve"> 7.1</t>
  </si>
  <si>
    <t xml:space="preserve"> 7.1.1</t>
  </si>
  <si>
    <t xml:space="preserve"> 5.2.1</t>
  </si>
  <si>
    <t>Málun á sandsparslaða fleti</t>
  </si>
  <si>
    <t>3.2.1</t>
  </si>
  <si>
    <t xml:space="preserve"> 7.2</t>
  </si>
  <si>
    <t xml:space="preserve"> 5.4.2</t>
  </si>
  <si>
    <t>klst</t>
  </si>
  <si>
    <t>Pússning platna</t>
  </si>
  <si>
    <t>2.0</t>
  </si>
  <si>
    <t xml:space="preserve"> 3.1</t>
  </si>
  <si>
    <t xml:space="preserve"> 3.0</t>
  </si>
  <si>
    <t xml:space="preserve"> 3.2</t>
  </si>
  <si>
    <t xml:space="preserve"> 3.3</t>
  </si>
  <si>
    <t>3.3.1</t>
  </si>
  <si>
    <t>3.3</t>
  </si>
  <si>
    <t xml:space="preserve"> 3.4</t>
  </si>
  <si>
    <t>3.4.2</t>
  </si>
  <si>
    <t>3.4.3</t>
  </si>
  <si>
    <t>3.4.4</t>
  </si>
  <si>
    <t xml:space="preserve"> 3.5</t>
  </si>
  <si>
    <t xml:space="preserve"> 3.6</t>
  </si>
  <si>
    <t xml:space="preserve"> 3.7</t>
  </si>
  <si>
    <t>3.0</t>
  </si>
  <si>
    <t>Gólfniðurföll</t>
  </si>
  <si>
    <t xml:space="preserve"> 2.4</t>
  </si>
  <si>
    <t xml:space="preserve"> 2.4.1</t>
  </si>
  <si>
    <t xml:space="preserve"> 2.1.4</t>
  </si>
  <si>
    <t>3.3.2</t>
  </si>
  <si>
    <t>3.3.3</t>
  </si>
  <si>
    <t>3.3.4</t>
  </si>
  <si>
    <t>Þrýstiprófun</t>
  </si>
  <si>
    <t>3.1.2</t>
  </si>
  <si>
    <t>3.5.2</t>
  </si>
  <si>
    <t>3.5.3</t>
  </si>
  <si>
    <t>3.5.4</t>
  </si>
  <si>
    <t>3.5.5</t>
  </si>
  <si>
    <t>Merking lagna</t>
  </si>
  <si>
    <t>3.5.6</t>
  </si>
  <si>
    <t>3.5.7</t>
  </si>
  <si>
    <t>3.5.8</t>
  </si>
  <si>
    <t>Flutt á næstu síðu</t>
  </si>
  <si>
    <t>Flutt af fyrri síðu</t>
  </si>
  <si>
    <t>Innihurðir</t>
  </si>
  <si>
    <t>FLÍSALÖGN</t>
  </si>
  <si>
    <t>Iðnaðarmaður, vinna með virðisaukaskatti</t>
  </si>
  <si>
    <t>Verkamaður, vinna með virðisaukaskatti</t>
  </si>
  <si>
    <t xml:space="preserve">Verkamaður </t>
  </si>
  <si>
    <t>Brunnar</t>
  </si>
  <si>
    <t xml:space="preserve"> 7.3</t>
  </si>
  <si>
    <t xml:space="preserve"> 7.3.1</t>
  </si>
  <si>
    <t>Mælingar og stillingar</t>
  </si>
  <si>
    <t>Einangrun</t>
  </si>
  <si>
    <t>3.5.10</t>
  </si>
  <si>
    <t>3.5.9</t>
  </si>
  <si>
    <t>HITALAGNIR</t>
  </si>
  <si>
    <t>3.4.6</t>
  </si>
  <si>
    <t>Vatnssalerni</t>
  </si>
  <si>
    <t>Sólbekkir</t>
  </si>
  <si>
    <t xml:space="preserve">  K10</t>
  </si>
  <si>
    <t xml:space="preserve">  K12</t>
  </si>
  <si>
    <t xml:space="preserve">  K10S</t>
  </si>
  <si>
    <t>ÞAK</t>
  </si>
  <si>
    <t>Sperruþak</t>
  </si>
  <si>
    <t xml:space="preserve">Stólar 45x120 </t>
  </si>
  <si>
    <t>Reimar 45x195</t>
  </si>
  <si>
    <t xml:space="preserve"> 3.1.3</t>
  </si>
  <si>
    <t xml:space="preserve"> 3.1.4</t>
  </si>
  <si>
    <t xml:space="preserve"> 3.1.5</t>
  </si>
  <si>
    <t>Sandfang 250/110</t>
  </si>
  <si>
    <t>DN 15, einangruð stofnrör í fyllingu</t>
  </si>
  <si>
    <t>DN 20, einangruð stofnrör í fyllingu</t>
  </si>
  <si>
    <t>DN 25, einangruð stofnrör í fyllingu</t>
  </si>
  <si>
    <t>Gólfhitalagnir</t>
  </si>
  <si>
    <t>Gluggar og hurðir, skv. teikningum</t>
  </si>
  <si>
    <t>Bendistál (Sjá þyngd á m í verklýsingu)</t>
  </si>
  <si>
    <t>Skólplagnir innanhúss</t>
  </si>
  <si>
    <t>ø50 mm PP</t>
  </si>
  <si>
    <t>Tenging stofna og frágangur lagna</t>
  </si>
  <si>
    <t>Tengistykki og frágangur lagna</t>
  </si>
  <si>
    <t>Dreifikistur fyrir PEX-lagnir</t>
  </si>
  <si>
    <t>Handlaugar, m. blöndunart. og vatnsl.</t>
  </si>
  <si>
    <t>IFO Cera 2322</t>
  </si>
  <si>
    <t>Skolvaskar, m. blöndunart. og vatnsl.</t>
  </si>
  <si>
    <t>Eldhúsvaskar, m. blöndunart. og vatnsl.</t>
  </si>
  <si>
    <t>krómaðri slá, barka/handsturtu og sturtuhaus</t>
  </si>
  <si>
    <t>3.4.7</t>
  </si>
  <si>
    <t>3.4.8</t>
  </si>
  <si>
    <t>Útikranar</t>
  </si>
  <si>
    <t>Sjálftæmandi útikrani</t>
  </si>
  <si>
    <t xml:space="preserve"> Kúluloki ø10</t>
  </si>
  <si>
    <t xml:space="preserve"> Kúluloki ø15</t>
  </si>
  <si>
    <t xml:space="preserve"> Kúluloki ø20</t>
  </si>
  <si>
    <t xml:space="preserve"> Kúluloki ø25</t>
  </si>
  <si>
    <t>Stilliloki, SL1</t>
  </si>
  <si>
    <t>Stilliloki, SL2</t>
  </si>
  <si>
    <t>Stilliloki, SL3</t>
  </si>
  <si>
    <t>Öryggisloki 6 bar</t>
  </si>
  <si>
    <t>Hita-/þrýstimælir</t>
  </si>
  <si>
    <t>Tæmingarlokar</t>
  </si>
  <si>
    <t>Stillité</t>
  </si>
  <si>
    <t>Stilling hitakerfis</t>
  </si>
  <si>
    <t>Rekstrarhandbók</t>
  </si>
  <si>
    <t>3.6.5</t>
  </si>
  <si>
    <t>3.6.6</t>
  </si>
  <si>
    <t>Sívalir stokkar og tengistykki.</t>
  </si>
  <si>
    <t>- Rakaeinangrun</t>
  </si>
  <si>
    <t>- DN100 L=900</t>
  </si>
  <si>
    <t>-DN 100</t>
  </si>
  <si>
    <t>Frágangur gata</t>
  </si>
  <si>
    <t xml:space="preserve">Innveggir </t>
  </si>
  <si>
    <t xml:space="preserve"> 5.2.2</t>
  </si>
  <si>
    <t>Veggir:</t>
  </si>
  <si>
    <t>Loft:</t>
  </si>
  <si>
    <t>Grunnur + acrylmálning, gljástig 10</t>
  </si>
  <si>
    <t>Grunnur + acrylmálning, gljástig 3</t>
  </si>
  <si>
    <t xml:space="preserve"> 5.5.1</t>
  </si>
  <si>
    <t>Þaklúga</t>
  </si>
  <si>
    <t xml:space="preserve"> 5.3.2</t>
  </si>
  <si>
    <t xml:space="preserve"> 5.3.3</t>
  </si>
  <si>
    <t xml:space="preserve"> 5.3.4</t>
  </si>
  <si>
    <t>Stokkur - DN100</t>
  </si>
  <si>
    <t>Beygjur - DN100, 90°</t>
  </si>
  <si>
    <t>ÞRIFATÆKI</t>
  </si>
  <si>
    <t>FRÁRENNSLISLAGNIR Í JÖRÐU</t>
  </si>
  <si>
    <t>LOFTRÆSING</t>
  </si>
  <si>
    <t>- Ú1, Ventill ø100</t>
  </si>
  <si>
    <t>3.5.11</t>
  </si>
  <si>
    <t>3.4.5</t>
  </si>
  <si>
    <t xml:space="preserve">Slöngukranar </t>
  </si>
  <si>
    <t xml:space="preserve"> 4.1</t>
  </si>
  <si>
    <t>8.0</t>
  </si>
  <si>
    <t>LÓÐ</t>
  </si>
  <si>
    <t>8.1</t>
  </si>
  <si>
    <t>FRÁGANGUR LÓÐAR</t>
  </si>
  <si>
    <t>8.1.1</t>
  </si>
  <si>
    <t>Skólplagnir, innifalið gröftur, söndun og endurfylling</t>
  </si>
  <si>
    <t>Regnvatnslagnir, innifalið gröftur, söndun og endurfylling</t>
  </si>
  <si>
    <t>Sandspörslun</t>
  </si>
  <si>
    <t>Sandspörslun lofta</t>
  </si>
  <si>
    <t>Spörslun/undirvinna sé innifalin</t>
  </si>
  <si>
    <t xml:space="preserve"> 5.2.3</t>
  </si>
  <si>
    <t>Klæðning veggja</t>
  </si>
  <si>
    <t xml:space="preserve"> 7.2.1</t>
  </si>
  <si>
    <t>Flísalögn á gólf</t>
  </si>
  <si>
    <t>Notað sé rakavarið gifs í votrýmum</t>
  </si>
  <si>
    <t>Öndunardúkur</t>
  </si>
  <si>
    <t>Pússning gólfplatna</t>
  </si>
  <si>
    <t>Sléttun þakplötu</t>
  </si>
  <si>
    <t>Þakkantar</t>
  </si>
  <si>
    <t xml:space="preserve">Veggjamót </t>
  </si>
  <si>
    <t>Útsog</t>
  </si>
  <si>
    <t xml:space="preserve"> 5.1.1</t>
  </si>
  <si>
    <t>Innréttingar</t>
  </si>
  <si>
    <t>Aukahlutir</t>
  </si>
  <si>
    <t>Þaklúga m. stiga</t>
  </si>
  <si>
    <t>Gler og glerjun</t>
  </si>
  <si>
    <t>Sandspörslun steyptra veggja</t>
  </si>
  <si>
    <t>Snagar á salernum</t>
  </si>
  <si>
    <t>Stoðstangir</t>
  </si>
  <si>
    <t>Hilla við vask</t>
  </si>
  <si>
    <t>PEX rör</t>
  </si>
  <si>
    <t>Súrefnisþétt rör -  Ofnakerfi</t>
  </si>
  <si>
    <t>Hringrásardæla</t>
  </si>
  <si>
    <t>DN 15, m. í ídráttarbarka</t>
  </si>
  <si>
    <t>GN DN50/70, m. einstreymisloku</t>
  </si>
  <si>
    <t>Tengingar og frágangur lagna</t>
  </si>
  <si>
    <t>Lokar og mælar</t>
  </si>
  <si>
    <t>vegghengt m. innb vatnskassa, IFÖ CERA 3875</t>
  </si>
  <si>
    <t>DN10 í ídráttarbarka</t>
  </si>
  <si>
    <t>Dreifikistur gólfhita</t>
  </si>
  <si>
    <t>Ofnar samkvæmt ofnatöflu</t>
  </si>
  <si>
    <t>ø15 mm kúluloki</t>
  </si>
  <si>
    <t>ø20 mm kúluloki</t>
  </si>
  <si>
    <t>Stokkur - DN125</t>
  </si>
  <si>
    <t>Beygjur - DN125, 90°</t>
  </si>
  <si>
    <t xml:space="preserve"> 5.2.4</t>
  </si>
  <si>
    <t>Gangbrú</t>
  </si>
  <si>
    <t>Gangbrú í þakrými</t>
  </si>
  <si>
    <t>RAFKERFI</t>
  </si>
  <si>
    <t xml:space="preserve"> 4.1.1</t>
  </si>
  <si>
    <t>Pípur - steypu - gipsveggi og loft</t>
  </si>
  <si>
    <t>16mm-20mm plastpípur í loft- gólf og veggi</t>
  </si>
  <si>
    <t>25 mm plastpípur í loft gólf og veggi</t>
  </si>
  <si>
    <t>16-20mm álpípur utnáliggjandi tækinrými.</t>
  </si>
  <si>
    <t>25mm pvc pípur í lóð fyrir lýsingu veggjum</t>
  </si>
  <si>
    <t>50mm pvc pípur v. Rafbílar og heimtaug síma</t>
  </si>
  <si>
    <t xml:space="preserve"> 4.1.2</t>
  </si>
  <si>
    <t xml:space="preserve">Dósir og tengikassar </t>
  </si>
  <si>
    <t>Veggdósir 55mm</t>
  </si>
  <si>
    <t/>
  </si>
  <si>
    <t>R/T dósir fyrir vatnsþétta útitengla</t>
  </si>
  <si>
    <t>Dós fyrir dyrasíma í útiklæðningu</t>
  </si>
  <si>
    <t xml:space="preserve"> 4.2</t>
  </si>
  <si>
    <t xml:space="preserve"> 4.2.1</t>
  </si>
  <si>
    <t xml:space="preserve">Jarðbindingar </t>
  </si>
  <si>
    <t>Jarðbinda inntak heitt og kalt</t>
  </si>
  <si>
    <t xml:space="preserve">Sökkulskaut </t>
  </si>
  <si>
    <t>Jarðbinding bað og sturta</t>
  </si>
  <si>
    <t xml:space="preserve"> 4.2.2</t>
  </si>
  <si>
    <t xml:space="preserve">Lágspennudreifiskápar </t>
  </si>
  <si>
    <t xml:space="preserve">Rafbúnaður í lágspennudreifiskápa </t>
  </si>
  <si>
    <t xml:space="preserve">Aðaldreifiskápur T1 og F1 smáspennuhólfi </t>
  </si>
  <si>
    <t xml:space="preserve">Orkumælar einfasa </t>
  </si>
  <si>
    <t>Orkumælir 3 fasa</t>
  </si>
  <si>
    <t>Neoset  35A-63A 3 póla</t>
  </si>
  <si>
    <t>Sólúr í töflu fyrir úlilýsingu</t>
  </si>
  <si>
    <t xml:space="preserve">Tengingar strengja í dreifiskápa og merkingar </t>
  </si>
  <si>
    <t>Víring dreifiskápa  með uppsetn orkumæla</t>
  </si>
  <si>
    <t>Aðalrofi  3x100A</t>
  </si>
  <si>
    <t>Neoset   1 póla 35A</t>
  </si>
  <si>
    <t>Spólurofi tölfu 16A</t>
  </si>
  <si>
    <t xml:space="preserve">Lekastraumssjálfrofar 40A 2póla 30mA </t>
  </si>
  <si>
    <t>Lekastraumssjálfrofar 13A 3póla 30mA</t>
  </si>
  <si>
    <t xml:space="preserve">Lekastraumssjálfrofar  63A 4póla 30mA </t>
  </si>
  <si>
    <t>Sjálfrofar 10-25A, 10 kA, B-kennilína</t>
  </si>
  <si>
    <t xml:space="preserve"> 4.3</t>
  </si>
  <si>
    <t xml:space="preserve">Almennir strengir og lagning þeirra </t>
  </si>
  <si>
    <t>Plaststrengur 3-5x1,5q Cu</t>
  </si>
  <si>
    <t>Plaststrengur 3-5x2,5q Cu</t>
  </si>
  <si>
    <t>Powerflexstrengur 3-5x1,5mm</t>
  </si>
  <si>
    <t>Lampasnúra 3x1,0q Cu</t>
  </si>
  <si>
    <t>Taugar 1,5-2,5q - Cu</t>
  </si>
  <si>
    <t>Taugar 4-6q - Cu</t>
  </si>
  <si>
    <t>Taugar 10q jarðvír</t>
  </si>
  <si>
    <t>Powerflex jarð- strengur 3- 5x2.5mm</t>
  </si>
  <si>
    <t>cat 5 strengur</t>
  </si>
  <si>
    <t>Brunastrengur</t>
  </si>
  <si>
    <t xml:space="preserve"> 4.4</t>
  </si>
  <si>
    <t>Tenglar 1x16A, utanáliggjandi, tvöfaldir</t>
  </si>
  <si>
    <t>Tenglar  3x16A utnáliggjandi (tæknirými)</t>
  </si>
  <si>
    <t>Tenglar tvöfaldir utanáliggjandi í  F1-F8</t>
  </si>
  <si>
    <t>Termóstat 230v  sömu gerðar og innlagnarefni</t>
  </si>
  <si>
    <t>Rofar einfaldir-samrofar</t>
  </si>
  <si>
    <t>Rofar tvöfaldir</t>
  </si>
  <si>
    <t xml:space="preserve">Raflæsing dyrasími  aðalinngangshurð </t>
  </si>
  <si>
    <t>Tengi, 5 víra</t>
  </si>
  <si>
    <t>Tengja helluborð</t>
  </si>
  <si>
    <t>Tengja ofn</t>
  </si>
  <si>
    <t xml:space="preserve"> 4.5</t>
  </si>
  <si>
    <t xml:space="preserve">Lampaskrá fyrir almenna- og sérlýsingu </t>
  </si>
  <si>
    <t xml:space="preserve"> 4.6</t>
  </si>
  <si>
    <t>Reykskynjarar</t>
  </si>
  <si>
    <t xml:space="preserve">Handboðar </t>
  </si>
  <si>
    <t xml:space="preserve">Sökkusírena </t>
  </si>
  <si>
    <t xml:space="preserve">Prófun og gangsetning kerfis </t>
  </si>
  <si>
    <t>Yfirlitsmynd kerfis  uppsett við aðalingang</t>
  </si>
  <si>
    <t>Samtals flutt á yfirlitsblað</t>
  </si>
  <si>
    <t xml:space="preserve"> 4.0</t>
  </si>
  <si>
    <t>Minnkun 125/100</t>
  </si>
  <si>
    <t xml:space="preserve"> 5.1.2</t>
  </si>
  <si>
    <t>-DN 125</t>
  </si>
  <si>
    <t xml:space="preserve"> 2.5</t>
  </si>
  <si>
    <t xml:space="preserve"> 2.5.1</t>
  </si>
  <si>
    <t>STÁLVIRKI</t>
  </si>
  <si>
    <t>Undirstöðumót upp að gólfkóta</t>
  </si>
  <si>
    <t>Sökkulmót húss</t>
  </si>
  <si>
    <t xml:space="preserve">  K189 (botnpl. húss)</t>
  </si>
  <si>
    <t>Járnabakki K10 tvöfaldur</t>
  </si>
  <si>
    <t>lm</t>
  </si>
  <si>
    <t>Hellulögn</t>
  </si>
  <si>
    <t>Trésmiður</t>
  </si>
  <si>
    <t>Pípulagningamaður</t>
  </si>
  <si>
    <t>Blikksmiður</t>
  </si>
  <si>
    <t>Málari</t>
  </si>
  <si>
    <t>Rafvirki</t>
  </si>
  <si>
    <t>Múrari</t>
  </si>
  <si>
    <t>Loftventlar</t>
  </si>
  <si>
    <t>LÁGSPENNUKERFI</t>
  </si>
  <si>
    <t>STRENGIR, TAUGAR</t>
  </si>
  <si>
    <t>INNLAGNAEFNI</t>
  </si>
  <si>
    <t>LÝSINGARKERFI</t>
  </si>
  <si>
    <t>BRUNAVIÐVÖRUNARKERFI</t>
  </si>
  <si>
    <t>Sundurliðun tilboðs:</t>
  </si>
  <si>
    <t>LUMEX</t>
  </si>
  <si>
    <t>AUKAVERK</t>
  </si>
  <si>
    <t>Aðstaða og rekstur vinnusvæðis</t>
  </si>
  <si>
    <t>Undirbúningur og aðstaða</t>
  </si>
  <si>
    <t>IV-1: 120 mm</t>
  </si>
  <si>
    <t>E-1</t>
  </si>
  <si>
    <t>E-2</t>
  </si>
  <si>
    <t>SK-1</t>
  </si>
  <si>
    <t>SK-2</t>
  </si>
  <si>
    <t>SK-3</t>
  </si>
  <si>
    <t>SK-4</t>
  </si>
  <si>
    <t>SK-5</t>
  </si>
  <si>
    <t>SK-6</t>
  </si>
  <si>
    <t>SK-7</t>
  </si>
  <si>
    <t>Rennihurð IH-02</t>
  </si>
  <si>
    <t>Rennihurð IH-06</t>
  </si>
  <si>
    <t>Gluggi G-10</t>
  </si>
  <si>
    <t>Gluggi G-11</t>
  </si>
  <si>
    <t>Gluggi G-12</t>
  </si>
  <si>
    <t>Gluggi G-13</t>
  </si>
  <si>
    <t>Gluggi G-14</t>
  </si>
  <si>
    <t>Gluggi G-15</t>
  </si>
  <si>
    <t>ÚH-1</t>
  </si>
  <si>
    <t>ÚH-2</t>
  </si>
  <si>
    <t xml:space="preserve"> 5.2.5</t>
  </si>
  <si>
    <t>Hurðir:</t>
  </si>
  <si>
    <t>Eldhúsinnréttingar:</t>
  </si>
  <si>
    <t>Skápar:</t>
  </si>
  <si>
    <t>Rennihurðir:</t>
  </si>
  <si>
    <t>Innihurðir:</t>
  </si>
  <si>
    <t>Speglar á snyrtingum, 0,5x1,0 m</t>
  </si>
  <si>
    <t>8.1.3</t>
  </si>
  <si>
    <t xml:space="preserve"> 5.1.3</t>
  </si>
  <si>
    <t xml:space="preserve"> 5.1.4</t>
  </si>
  <si>
    <t xml:space="preserve"> 5.1.5</t>
  </si>
  <si>
    <t xml:space="preserve">Lektur </t>
  </si>
  <si>
    <t>Málun gólfa</t>
  </si>
  <si>
    <t>Vatnsbretti</t>
  </si>
  <si>
    <t>ÞAKFRÁGANGUR</t>
  </si>
  <si>
    <t xml:space="preserve"> 5.2.6</t>
  </si>
  <si>
    <t>Yfirborðsmeðhöndlun sjónsteypu</t>
  </si>
  <si>
    <t>Þakfrágangur, asfaltþakdúkur</t>
  </si>
  <si>
    <t>Frágangur v/aðl. veggi</t>
  </si>
  <si>
    <t>Utanhússklæðning</t>
  </si>
  <si>
    <t xml:space="preserve"> 7.2.2</t>
  </si>
  <si>
    <t>Klæðning lofta</t>
  </si>
  <si>
    <t>Einangrun á steypta þakplötu</t>
  </si>
  <si>
    <t>100 mm m/vindpappa</t>
  </si>
  <si>
    <t>0,2 rakavarnarlag PE</t>
  </si>
  <si>
    <t>Votrýmismálning</t>
  </si>
  <si>
    <t>BSJ</t>
  </si>
  <si>
    <t xml:space="preserve"> 2.1.5</t>
  </si>
  <si>
    <t xml:space="preserve">Einangrun undir botnplötu, 24 kg/m³ EPS </t>
  </si>
  <si>
    <t>Jöfnunarlag undir einangrun þykkt um 10cm</t>
  </si>
  <si>
    <t>100 mm þykk plasteinangrun</t>
  </si>
  <si>
    <t>þakplata</t>
  </si>
  <si>
    <t>C-25, gólf á fyllingu</t>
  </si>
  <si>
    <t>Steypa, sjá B0 skýringablað</t>
  </si>
  <si>
    <t>C-30, berandi þakplötur</t>
  </si>
  <si>
    <t>C-35, lóðarveggir</t>
  </si>
  <si>
    <t>C-25, veggir</t>
  </si>
  <si>
    <t>Ísteyptar plötur m/ásoðnum akkerum</t>
  </si>
  <si>
    <t>Stálsúlur, allt stál skal grunnmála</t>
  </si>
  <si>
    <t xml:space="preserve">RHS súlur sbr. teikningar </t>
  </si>
  <si>
    <t>25mm harðpr. ull í skil gólfpl og veggja</t>
  </si>
  <si>
    <t>Hillur:</t>
  </si>
  <si>
    <t>Inntök</t>
  </si>
  <si>
    <t>KM</t>
  </si>
  <si>
    <t xml:space="preserve"> 5.3.5</t>
  </si>
  <si>
    <t>Heimilistæki</t>
  </si>
  <si>
    <t xml:space="preserve">Kæliskápur með frysti </t>
  </si>
  <si>
    <t>Bakstursofn</t>
  </si>
  <si>
    <t>LAGNALEIÐIR, PÍPUR, DÓSIR OG VINNULJÓS</t>
  </si>
  <si>
    <t>Magn</t>
  </si>
  <si>
    <t>Sjálfrofar 16-32A, 10 kA, B-kennilína</t>
  </si>
  <si>
    <t>m.</t>
  </si>
  <si>
    <t xml:space="preserve"> Tengja uppþvottavél </t>
  </si>
  <si>
    <t>heild.</t>
  </si>
  <si>
    <t>UNDIRBÚNINGUR OG AÐSTAÐA</t>
  </si>
  <si>
    <t xml:space="preserve"> 5.1.6</t>
  </si>
  <si>
    <t xml:space="preserve">ø100 Frárennslislögn PVC </t>
  </si>
  <si>
    <t xml:space="preserve">ø100 Regnvatnslögn PVC götuð </t>
  </si>
  <si>
    <t>Niðurföll í stéttum / plön</t>
  </si>
  <si>
    <t>DN 12, m. í ídráttarbarka</t>
  </si>
  <si>
    <t>3.3.5</t>
  </si>
  <si>
    <t>Intra K400</t>
  </si>
  <si>
    <t xml:space="preserve">Sturtubúnaður m. blöndunartækjum, </t>
  </si>
  <si>
    <t>Súrefnisþétt rör - Gólfhitakerfi</t>
  </si>
  <si>
    <t>Ofnlokar framrás 1/2"</t>
  </si>
  <si>
    <t>ALMENNT</t>
  </si>
  <si>
    <t>BENDISTÁL</t>
  </si>
  <si>
    <t>FRÁRENNSLISLAGNIR OFAN GÓLFS</t>
  </si>
  <si>
    <t>20x2,0 mm gólfhitalagnir</t>
  </si>
  <si>
    <t>f. gólfhita m. stýringu 4 slaufur</t>
  </si>
  <si>
    <t>ltr.</t>
  </si>
  <si>
    <t>ø25 mm kúluloki</t>
  </si>
  <si>
    <t>DN 32, einangruð í inntaksklefa</t>
  </si>
  <si>
    <t>ø32mm einstreymisloki</t>
  </si>
  <si>
    <t>ø32 mm kúluloki</t>
  </si>
  <si>
    <t xml:space="preserve">DN 32 einangruð rör í inntaksklefa </t>
  </si>
  <si>
    <t xml:space="preserve">DN 25 einangruð rör í inntaksklefa </t>
  </si>
  <si>
    <t xml:space="preserve">DN 20 einangruð rör í inntaksklefa </t>
  </si>
  <si>
    <t xml:space="preserve"> Kúluloki ø32</t>
  </si>
  <si>
    <t xml:space="preserve"> Loftskiljur</t>
  </si>
  <si>
    <t>Einangrun 100 mm steinull</t>
  </si>
  <si>
    <t>Gröftur og fylling</t>
  </si>
  <si>
    <t>Gröftur á lausu efni ekið á brott</t>
  </si>
  <si>
    <t>Fylling undir gólfplötur inní sökkla</t>
  </si>
  <si>
    <t>K10S heitgalv krókjárn innlímd í veðurkápu</t>
  </si>
  <si>
    <t xml:space="preserve">  K12S</t>
  </si>
  <si>
    <t xml:space="preserve">  K16</t>
  </si>
  <si>
    <t>C-25, kökur og sökkulveggir</t>
  </si>
  <si>
    <t>18mm þakkrossviður á timburþak</t>
  </si>
  <si>
    <t>Veggskífur í sólstofu, sjónsteypa borðaklæðn.</t>
  </si>
  <si>
    <t>Kantmót plötu í sólstofu/gangi</t>
  </si>
  <si>
    <t>Lóðarveggir sjónsteypa borðaklæðn.</t>
  </si>
  <si>
    <t>þakgluggar hringl. sjónsteypa lóðr. borð</t>
  </si>
  <si>
    <t>ø400 Brunnar með loki, PP/PEH</t>
  </si>
  <si>
    <t>ø600 Brunnar með loki, PP/PEH</t>
  </si>
  <si>
    <t>f. gólfhita m. stýringu 6 slaufur</t>
  </si>
  <si>
    <t>f. gólfhita m. stýringu 8 slaufur</t>
  </si>
  <si>
    <t>Ofnlokar bakrás 1/2"</t>
  </si>
  <si>
    <t>SNJÓBRÆÐSLA</t>
  </si>
  <si>
    <t>Snjóbræðslulagnir</t>
  </si>
  <si>
    <t>Hitaþolnar plastpípur ø25 PEM</t>
  </si>
  <si>
    <t>Ídráttarrör ø100 PVC</t>
  </si>
  <si>
    <t xml:space="preserve"> 3.6.2</t>
  </si>
  <si>
    <t>Dreifikistur</t>
  </si>
  <si>
    <t xml:space="preserve"> 3.6.3</t>
  </si>
  <si>
    <t>Tengigrind og rennslismælir</t>
  </si>
  <si>
    <t>Frostlögur og áfylling</t>
  </si>
  <si>
    <t>Frostlögur, ethylen glycol óblandað (blandist 35%)</t>
  </si>
  <si>
    <t>Íblöndunarefni í frostlagarblöndu</t>
  </si>
  <si>
    <t>Stilling snjóbræðslu</t>
  </si>
  <si>
    <t>3.7.1</t>
  </si>
  <si>
    <t>3.7.2</t>
  </si>
  <si>
    <t>Upphengi  festingar</t>
  </si>
  <si>
    <t>3.7.3</t>
  </si>
  <si>
    <t>3.7.4</t>
  </si>
  <si>
    <t xml:space="preserve">Blásari </t>
  </si>
  <si>
    <t>- ÚB1 Reykmótstaða &lt; 25 Pa</t>
  </si>
  <si>
    <t>3.7.5</t>
  </si>
  <si>
    <t>3.7.6</t>
  </si>
  <si>
    <t>Mótstöður</t>
  </si>
  <si>
    <t>3.7.7</t>
  </si>
  <si>
    <t>Stillilokur</t>
  </si>
  <si>
    <t>3.7.8</t>
  </si>
  <si>
    <t>3.7.9</t>
  </si>
  <si>
    <t>Mjúktengi</t>
  </si>
  <si>
    <t>3.7.10</t>
  </si>
  <si>
    <t>3.7.11</t>
  </si>
  <si>
    <t>3.7.12</t>
  </si>
  <si>
    <t>-Frágangur gata í plötu  150x150</t>
  </si>
  <si>
    <t>Dreifikistur, 3 slaufur, hitamælar og stillité innfalið</t>
  </si>
  <si>
    <t>DN15 í ádragseinangrun</t>
  </si>
  <si>
    <t>3.3.6</t>
  </si>
  <si>
    <t>Upphitun neysluvatns með varmaskipti, 250kW</t>
  </si>
  <si>
    <t xml:space="preserve">ø150 Frárennslislögn PVC </t>
  </si>
  <si>
    <t>ø100 Regnvatnslögn PVC heil</t>
  </si>
  <si>
    <t>GN DN50/50 frá ST RIST L=900</t>
  </si>
  <si>
    <t>IV-2: 220 mm</t>
  </si>
  <si>
    <t>Timburgrind</t>
  </si>
  <si>
    <t>Steinull 25 mm</t>
  </si>
  <si>
    <t>Rimlaklæðning</t>
  </si>
  <si>
    <t>Gólfmálning, epoxý</t>
  </si>
  <si>
    <t>Sýruþvottur og bindigrunnur</t>
  </si>
  <si>
    <t>H-2, hillur í geymslur íbúða</t>
  </si>
  <si>
    <t>H-1, hillur í geymslur íbúða</t>
  </si>
  <si>
    <t>H-4, hillur í ræstiskáp</t>
  </si>
  <si>
    <t>Rennihurð IH-03</t>
  </si>
  <si>
    <t>Rennihurð IH-04</t>
  </si>
  <si>
    <t>Rennihurð IH-05</t>
  </si>
  <si>
    <t>Innihurð IH-01</t>
  </si>
  <si>
    <t>Innihurð IH-07</t>
  </si>
  <si>
    <t>Innihurð IH-08</t>
  </si>
  <si>
    <t>Innihurð IH-09</t>
  </si>
  <si>
    <t>Innihurð IH-10</t>
  </si>
  <si>
    <t>Innihurð IH-11</t>
  </si>
  <si>
    <t>Innihurð IH-12</t>
  </si>
  <si>
    <t>Gluggi G-16</t>
  </si>
  <si>
    <t>ÚH-3</t>
  </si>
  <si>
    <t>ÚH-4</t>
  </si>
  <si>
    <t>E-3</t>
  </si>
  <si>
    <t>E-4</t>
  </si>
  <si>
    <t>Þvottahúsinnréttingar:</t>
  </si>
  <si>
    <t>ÞV-1</t>
  </si>
  <si>
    <t>ÞV-2</t>
  </si>
  <si>
    <t>ÞV-2, speglun</t>
  </si>
  <si>
    <t>E-3, speglun</t>
  </si>
  <si>
    <t>Stokkur - DN80</t>
  </si>
  <si>
    <t>Stokkur - DN400</t>
  </si>
  <si>
    <t>Beygjur - DN80, 90°</t>
  </si>
  <si>
    <t>Beygjur - DN125, 60°</t>
  </si>
  <si>
    <t>Söðultengi - DN100</t>
  </si>
  <si>
    <t>Söðultengi - DN125</t>
  </si>
  <si>
    <t>Minnkun 100/80</t>
  </si>
  <si>
    <t>- Eldvaranareinangrun</t>
  </si>
  <si>
    <t>- DN125 L=600</t>
  </si>
  <si>
    <t>-DN 80</t>
  </si>
  <si>
    <t>Ferskloft</t>
  </si>
  <si>
    <t>- I1, Ventill ø100</t>
  </si>
  <si>
    <t>- I2, Ventill ø100</t>
  </si>
  <si>
    <t>Tengibox 950x800x500</t>
  </si>
  <si>
    <t>SK-6, speglað</t>
  </si>
  <si>
    <t>Einangrun þaks</t>
  </si>
  <si>
    <t xml:space="preserve">100 mm </t>
  </si>
  <si>
    <t>25 mm dífluð á veggi</t>
  </si>
  <si>
    <t>Frágangur v/ glugga</t>
  </si>
  <si>
    <t>Frágangur v/ hurðir</t>
  </si>
  <si>
    <t>DÚKA-/TEPPALÖGN</t>
  </si>
  <si>
    <t>Vinyldúkur á gólf</t>
  </si>
  <si>
    <t>Vinyldúkur á veggi í böðum (2,1 m hæð)</t>
  </si>
  <si>
    <t xml:space="preserve"> 5.4.3</t>
  </si>
  <si>
    <t xml:space="preserve">Vínyldúkur </t>
  </si>
  <si>
    <t>Vínyldúkur (á veggi)</t>
  </si>
  <si>
    <t xml:space="preserve"> 5.4.4</t>
  </si>
  <si>
    <t>Teppaflísar</t>
  </si>
  <si>
    <t>Gólflistar</t>
  </si>
  <si>
    <t>Sökkullisti</t>
  </si>
  <si>
    <t>45x95 -c600</t>
  </si>
  <si>
    <t>34x70 -c600</t>
  </si>
  <si>
    <t>Frágangur við glugga/hurðir</t>
  </si>
  <si>
    <t>Frágangur glugga (sólsk/andd) v/veggi</t>
  </si>
  <si>
    <t>7.2</t>
  </si>
  <si>
    <t xml:space="preserve"> 7.3.2</t>
  </si>
  <si>
    <t>7.3</t>
  </si>
  <si>
    <t>UTANHÚSSKLÆÐNING</t>
  </si>
  <si>
    <t>Þak yfir sólstofu/gangi</t>
  </si>
  <si>
    <t>Rakavörn 2 mm</t>
  </si>
  <si>
    <t>Plasteinangrun sniðskorin 150-200</t>
  </si>
  <si>
    <t>Steinullareinangrun 50 mm</t>
  </si>
  <si>
    <t>Frágangur v/ofanljós</t>
  </si>
  <si>
    <t>Torfþak flatt</t>
  </si>
  <si>
    <t>Asfaltdúkur, tvöfaldur</t>
  </si>
  <si>
    <t>Úthagatorf</t>
  </si>
  <si>
    <t>Asfaltþakdúkur, tvöf./flipaf.</t>
  </si>
  <si>
    <t>Steinullareinangrun 25 mm á kanta</t>
  </si>
  <si>
    <t>Frág. v/sökkul, 12 mm Viroc/75 mm steinull</t>
  </si>
  <si>
    <t>Þakfrágangur, torfþök</t>
  </si>
  <si>
    <t>Torfþak hallandi</t>
  </si>
  <si>
    <t>Þakrenna</t>
  </si>
  <si>
    <t>Niðurföll</t>
  </si>
  <si>
    <t>Sperrur 45x195</t>
  </si>
  <si>
    <t>Hljóðdúkur</t>
  </si>
  <si>
    <t>Hljóðdeyfipanell</t>
  </si>
  <si>
    <t>Hljóðdeyfidúkur</t>
  </si>
  <si>
    <t>SK-8</t>
  </si>
  <si>
    <t xml:space="preserve">Helluborð </t>
  </si>
  <si>
    <t>Vínýldúkflísar</t>
  </si>
  <si>
    <t>ø12 mm kúluloki</t>
  </si>
  <si>
    <t>Stilliloki, SL4</t>
  </si>
  <si>
    <t>Stilliloki, SL5</t>
  </si>
  <si>
    <t>Stilliloki, SL6</t>
  </si>
  <si>
    <t>Stilliloki, SL7</t>
  </si>
  <si>
    <t>-Frágangur gata í plötu  200x200</t>
  </si>
  <si>
    <t>-DN 125 einstreymisspjald</t>
  </si>
  <si>
    <t>Gluggar</t>
  </si>
  <si>
    <t>Viðarklæðning</t>
  </si>
  <si>
    <t>Rifflað stál við hurðir</t>
  </si>
  <si>
    <t>Litað ál (gólfsíðir gluggar)</t>
  </si>
  <si>
    <t>T I L B O Ð S B L A Ð</t>
  </si>
  <si>
    <t>GRÖFTUR OG FYLLING</t>
  </si>
  <si>
    <t>SAMTALS TILBOÐSVERÐ m. VSK</t>
  </si>
  <si>
    <t>Steypa meðfram hellum</t>
  </si>
  <si>
    <t>Grófjöfnun lóðar u. stéttar/verandir</t>
  </si>
  <si>
    <t>INTRA VK44</t>
  </si>
  <si>
    <t>INTRA VKB44</t>
  </si>
  <si>
    <t>Þaktúður</t>
  </si>
  <si>
    <t>3.7.13</t>
  </si>
  <si>
    <t>Beygjur - DN125, 15°</t>
  </si>
  <si>
    <t>Drendúkur</t>
  </si>
  <si>
    <r>
      <rPr>
        <sz val="12"/>
        <rFont val="Arial"/>
        <family val="2"/>
      </rPr>
      <t>Ø40</t>
    </r>
    <r>
      <rPr>
        <sz val="12"/>
        <rFont val="Times New Roman"/>
        <family val="1"/>
      </rPr>
      <t xml:space="preserve"> PEH loftunarrör</t>
    </r>
  </si>
  <si>
    <r>
      <t xml:space="preserve">Göt  </t>
    </r>
    <r>
      <rPr>
        <sz val="12"/>
        <rFont val="Calibri"/>
        <family val="2"/>
      </rPr>
      <t>Ø</t>
    </r>
    <r>
      <rPr>
        <sz val="12"/>
        <rFont val="Times New Roman"/>
        <family val="1"/>
      </rPr>
      <t>100-Ø200 f. loftr. og ÞN</t>
    </r>
  </si>
  <si>
    <t>Göt ca 200×200 í veggi f. frár. og loftræs</t>
  </si>
  <si>
    <t>25 mm steinull</t>
  </si>
  <si>
    <t>Trefjadúkur</t>
  </si>
  <si>
    <t>Undirlag</t>
  </si>
  <si>
    <t>Álklæðning</t>
  </si>
  <si>
    <t>Þakkantur á sólstofu/gangi, litað ál</t>
  </si>
  <si>
    <t>Sökkulflísar</t>
  </si>
  <si>
    <t>16-20mm plastbarki í gólf vegg</t>
  </si>
  <si>
    <t>80 mm pvc pípa heimtaug Rafveitu</t>
  </si>
  <si>
    <t xml:space="preserve">Loftdósir (djúpar) </t>
  </si>
  <si>
    <t>Dósir fyrir reykskynjara í loftaplötu</t>
  </si>
  <si>
    <t>R/T dósir</t>
  </si>
  <si>
    <t xml:space="preserve">Steypubox með spennahólfi  fyrir innf neyðarljós </t>
  </si>
  <si>
    <t>Steypubox með spennahólfi  fyrir kastara  L3</t>
  </si>
  <si>
    <t>Tengidósir innréttingum litlar</t>
  </si>
  <si>
    <t xml:space="preserve">Tengibox fyrir Led spenna 200x100 innréttingar </t>
  </si>
  <si>
    <t xml:space="preserve">b:1050 h:1850 d.215 með grindum,hlífum og </t>
  </si>
  <si>
    <t xml:space="preserve">mælahólfi fyrir 7 mæla </t>
  </si>
  <si>
    <t>Tengidósir  RÞ plast 100x100</t>
  </si>
  <si>
    <t xml:space="preserve"> Tengiskápur Tk1 - TK2 utanál b:574 h:524 d.140</t>
  </si>
  <si>
    <t>Neoset   3 póla 35-63A</t>
  </si>
  <si>
    <t>Sjálfrofar 10-25A, 10 kA, C-kennilína</t>
  </si>
  <si>
    <t>Plaststrengur 3-5x4-6q Cu  v/þakblásarar</t>
  </si>
  <si>
    <t xml:space="preserve">Tækjasnúra lampa 2x1,5q Cu vegna Ledprófíl L16 </t>
  </si>
  <si>
    <t>Tenglar 1x16A, innfelldir, einfaldir raðefni hvítt</t>
  </si>
  <si>
    <t>Tenglar 1x16A, innfelldir, einfaldir raðefni svart</t>
  </si>
  <si>
    <t>Tenglar úti rakaþ. með loki litur svart</t>
  </si>
  <si>
    <t>Fastengi v/ helluborð 20A</t>
  </si>
  <si>
    <t>Fjarskiptatenglar fyrir tölvur og síma cat5 hvítt</t>
  </si>
  <si>
    <t>Fjarskiptatenglar fyrir tölvur og síma cat5 svart</t>
  </si>
  <si>
    <t>Krosstengibretti í F1 24 porta</t>
  </si>
  <si>
    <t xml:space="preserve"> Þrýstirofadimmar í dós f. Led    raðefni hvítt</t>
  </si>
  <si>
    <t xml:space="preserve"> Þrýstirofadimmar í dós f. Led    raðefni svart</t>
  </si>
  <si>
    <t>Þrýstirofar einfaldir raðefni svart</t>
  </si>
  <si>
    <t>Þrýstirofar tvöfaldir raðefni svart</t>
  </si>
  <si>
    <t xml:space="preserve">Hreyfiskynjarar í lofti 360°¨innbyggðir </t>
  </si>
  <si>
    <t>Mynddyrasími íbúðir og þjónunstrými</t>
  </si>
  <si>
    <t>Þrýstirofi  dyrabjöllu íbúðum merki rammi svart</t>
  </si>
  <si>
    <t>Dyrasími með myndavél og aðgangsstýringu</t>
  </si>
  <si>
    <t xml:space="preserve">Tengja þakblásarasamstæðu 3-fasa </t>
  </si>
  <si>
    <t>Tengja háf yfir eldavél</t>
  </si>
  <si>
    <t>Tengja gólfhitadælu hitakistu/ inntaksherbergi</t>
  </si>
  <si>
    <t>Tengja mótordrifnar gardínur sólstofu</t>
  </si>
  <si>
    <t>Tengja gluggamótora</t>
  </si>
  <si>
    <t>Tengja mótordrifna hurð í sólstofu og anddyri</t>
  </si>
  <si>
    <t>Tengja gardínuliða 8 faldan vegna gardínur sólstofu</t>
  </si>
  <si>
    <t>Innifalið í verði glugga</t>
  </si>
  <si>
    <t>Girðing með hliðum</t>
  </si>
  <si>
    <t>Merking vinnustaðar</t>
  </si>
  <si>
    <t xml:space="preserve"> 7.2.3</t>
  </si>
  <si>
    <t>Þakgluggar</t>
  </si>
  <si>
    <t>Hringlaga þakgluggar, þvermál 800 mm</t>
  </si>
  <si>
    <t>Pípur í inntaksrými</t>
  </si>
  <si>
    <t>Pípur í inntaksrými, ÁL-PEX</t>
  </si>
  <si>
    <t>DN 25</t>
  </si>
  <si>
    <t>DN 32</t>
  </si>
  <si>
    <t>3.3.7</t>
  </si>
  <si>
    <t>DN 25 svart stál snittað</t>
  </si>
  <si>
    <t>DN 32 svart stál snittað</t>
  </si>
  <si>
    <t>DN 25 þunnveggja stál, pressfittings</t>
  </si>
  <si>
    <t>DN 32 þunnveggja stál, presssfittings</t>
  </si>
  <si>
    <t>3.5.12</t>
  </si>
  <si>
    <t>Eldvarin viðarklæðning</t>
  </si>
  <si>
    <t>Eldvarnarlakk</t>
  </si>
  <si>
    <t>Eldvarnarlakk á viðarklæðningu</t>
  </si>
  <si>
    <t>Pípur</t>
  </si>
  <si>
    <t>4.1.3</t>
  </si>
  <si>
    <t>Vinnuljós</t>
  </si>
  <si>
    <t>4.4.1</t>
  </si>
  <si>
    <t>4.4.2</t>
  </si>
  <si>
    <t>4.4.3</t>
  </si>
  <si>
    <t>4.4.4</t>
  </si>
  <si>
    <t>4.4.5</t>
  </si>
  <si>
    <t>I/O Eining</t>
  </si>
  <si>
    <t>Brekkuás 2</t>
  </si>
  <si>
    <t>Undirritaður gerir hér með tilboð í byggingu búsetukjarna við Brekkuás 2 samkvæmt útboðsgögnum dagsettum í apríl 2022.  Verkkaupi er Garðabær.  Einingaverð með vsk.</t>
  </si>
  <si>
    <t>DN 15, í vegg m. Ádragseinangrun</t>
  </si>
  <si>
    <t>GH/GS</t>
  </si>
  <si>
    <t>Dreifikistur, 4 slaufur, hitamælar og stillité innfalið</t>
  </si>
  <si>
    <t>DN 12, í vegg m. Ádragseinangrun</t>
  </si>
  <si>
    <t>3.6.1</t>
  </si>
  <si>
    <t xml:space="preserve"> 3.6.4</t>
  </si>
  <si>
    <t>3.6.7</t>
  </si>
  <si>
    <t>GNL DN50/70 frá SV</t>
  </si>
  <si>
    <t>GNL DN50/70 frá HL</t>
  </si>
  <si>
    <t>Gluggi G-1</t>
  </si>
  <si>
    <t>Gluggi G-2</t>
  </si>
  <si>
    <t>Gluggi G-3</t>
  </si>
  <si>
    <t>Gluggi G-4</t>
  </si>
  <si>
    <t>Gluggi G-5</t>
  </si>
  <si>
    <t>Gluggi G-6</t>
  </si>
  <si>
    <t>Gluggi G-7</t>
  </si>
  <si>
    <t>Gluggi G-7b</t>
  </si>
  <si>
    <t>Gluggi G-8</t>
  </si>
  <si>
    <t>Gluggi G-9</t>
  </si>
  <si>
    <t>Gluggi G-17</t>
  </si>
  <si>
    <t>Gluggi G-18</t>
  </si>
  <si>
    <t>Frágangur v. þakblásara</t>
  </si>
  <si>
    <t>ø70 Þakniðurfallsrör PEH</t>
  </si>
  <si>
    <t>ø70/140 Þakniðurfallsrör PEH einangruð í plastkápu</t>
  </si>
  <si>
    <t>- DN125 L=900</t>
  </si>
  <si>
    <t>Sökkulkökur skjólveggja</t>
  </si>
  <si>
    <t>Þrýstijafnari AVP Kvs 6,3</t>
  </si>
  <si>
    <t>Mótþrýstiloki AVDA Kvs 5,5</t>
  </si>
  <si>
    <t>Úrtök í veggi fyrir ÞN</t>
  </si>
  <si>
    <t>Úrtök í veggi 45x45 f. vatnslögn sturtu</t>
  </si>
  <si>
    <t>Losun á föstu efni úr lagnaskurðum  (fleyga)</t>
  </si>
  <si>
    <t xml:space="preserve">Fylling kringum hús á lóð undir verandir, stéttar </t>
  </si>
  <si>
    <t>0.2</t>
  </si>
  <si>
    <t>Byggingastjórn</t>
  </si>
  <si>
    <t>IV-3: 200 mm</t>
  </si>
  <si>
    <t>H-3, hillur í sameiginlega geymslu</t>
  </si>
  <si>
    <t xml:space="preserve">Uppþvottavél </t>
  </si>
  <si>
    <t>3.2.2</t>
  </si>
  <si>
    <t>Þakniðurföll innanhúss innanhúss og í veggjum</t>
  </si>
  <si>
    <t>Apríl 2022</t>
  </si>
  <si>
    <t xml:space="preserve">32 mm pvc  pípur í lóð </t>
  </si>
  <si>
    <t>Steypubox fyrir innf. Led ljós  L1 og  NL  neyðarljós</t>
  </si>
  <si>
    <t>Steypubox fyrir  innf Led ljós  Ul-3</t>
  </si>
  <si>
    <t>Greinatöflur T- F utaná b:574 h:524 d.140</t>
  </si>
  <si>
    <t>Raðtengi í dreifiskápum T1 og TK1- TK2</t>
  </si>
  <si>
    <t>Tengill 3 fasa 16A utanáliggjandi í hitakistur</t>
  </si>
  <si>
    <t>Tengja gólfhitaloka / hitakistur í íbúðum</t>
  </si>
  <si>
    <t>L1  Innfellt   230v LED ljós í steypubox</t>
  </si>
  <si>
    <t xml:space="preserve">L2  Loftakúpull  230v  LED  </t>
  </si>
  <si>
    <t>L3  Kastari LED innfelldur í steypubox/spennabox</t>
  </si>
  <si>
    <t>L4  Loftljós/strokkur með 230v LED peru</t>
  </si>
  <si>
    <t>L5  Loftakúpull 230v LED</t>
  </si>
  <si>
    <t>L6  Utanáliggjandi LED borði í prófíl eldhús 24v</t>
  </si>
  <si>
    <t xml:space="preserve">L7  Speglaljós 230v LED  á snyrtingu </t>
  </si>
  <si>
    <t>L8  Loftlampi LED 230v   geymslur-inntaksrými</t>
  </si>
  <si>
    <t>L9  Hangandi ljós LED 230v</t>
  </si>
  <si>
    <t>L10 Veggljós 230v</t>
  </si>
  <si>
    <t>L11 Næturljós LED við gólf</t>
  </si>
  <si>
    <t>L12 Neyðarljós  230v innfellt í steypubox</t>
  </si>
  <si>
    <t>L13 Út-exit ljós á vegg yfir hurð</t>
  </si>
  <si>
    <t>L14 Út-exit ljós hangandi úr hljóðlofti</t>
  </si>
  <si>
    <t>L15 Veggljós þakgluggum 230v Led</t>
  </si>
  <si>
    <t>L16 Ledprófíll í raufum við veggi á gangi/sólstofu</t>
  </si>
  <si>
    <t>L17 Loftlampar 230v hangandi Ledhringir</t>
  </si>
  <si>
    <t>SP1 Spennar Led 80w  innréttingum eldhúsi</t>
  </si>
  <si>
    <t>SP2 Dimmanlegir spennar  Led 150-200w</t>
  </si>
  <si>
    <t>SP3 Dimmanlegir spennar  Led 150w</t>
  </si>
  <si>
    <t>UL1 Útiljós á skjólveggi LED 230v</t>
  </si>
  <si>
    <t>UL2 Útiljós á vegg LED 230v</t>
  </si>
  <si>
    <t>UL3 Ljósapolli LED 230v við göngustíg IP65</t>
  </si>
  <si>
    <t>UL4 Innfelld LED ljós í skyggni anddyri IP54</t>
  </si>
  <si>
    <t>UL5 Ljósastaurar eru ekki með í þessu útboði</t>
  </si>
  <si>
    <t xml:space="preserve">Brunaviðvörunarstöð </t>
  </si>
  <si>
    <t>IV-4: 200 mm, hæð 900</t>
  </si>
  <si>
    <t>Aðstaða og undirbúningur framkvæmda</t>
  </si>
  <si>
    <t>8.1.2.</t>
  </si>
  <si>
    <t>Jarðvinna</t>
  </si>
  <si>
    <t>8.1.2.1</t>
  </si>
  <si>
    <t>Gröftur og brottakstur á umframefni</t>
  </si>
  <si>
    <t>8.1.2.2</t>
  </si>
  <si>
    <t>Aðflutt fylling</t>
  </si>
  <si>
    <t>Frostfrífylling undir hellur</t>
  </si>
  <si>
    <t>Frostfrífylling undir malbikað plan</t>
  </si>
  <si>
    <t>8.1.2.3</t>
  </si>
  <si>
    <t>Gróðurmold í gróðurbeðum</t>
  </si>
  <si>
    <t>8.1.2.4</t>
  </si>
  <si>
    <t>Gróðursandur á grassvæðum</t>
  </si>
  <si>
    <t>8.1.2.5</t>
  </si>
  <si>
    <t>Frágangur yfirborðs</t>
  </si>
  <si>
    <t>8.1.3.1</t>
  </si>
  <si>
    <r>
      <rPr>
        <b/>
        <sz val="12"/>
        <rFont val="Times New Roman"/>
        <family val="1"/>
      </rPr>
      <t xml:space="preserve">A. </t>
    </r>
    <r>
      <rPr>
        <sz val="12"/>
        <rFont val="Times New Roman"/>
        <family val="1"/>
      </rPr>
      <t xml:space="preserve">Hellur 600x300x60, </t>
    </r>
  </si>
  <si>
    <r>
      <rPr>
        <b/>
        <sz val="12"/>
        <rFont val="Times New Roman"/>
        <family val="1"/>
      </rPr>
      <t xml:space="preserve">B. </t>
    </r>
    <r>
      <rPr>
        <sz val="12"/>
        <rFont val="Times New Roman"/>
        <family val="1"/>
      </rPr>
      <t>Ótromlaður Herragarðssteinn 100x200x60-Grár</t>
    </r>
  </si>
  <si>
    <r>
      <rPr>
        <b/>
        <sz val="12"/>
        <rFont val="Times New Roman"/>
        <family val="1"/>
      </rPr>
      <t xml:space="preserve">C. </t>
    </r>
    <r>
      <rPr>
        <sz val="12"/>
        <rFont val="Times New Roman"/>
        <family val="1"/>
      </rPr>
      <t>Herragarðssteinn 100x300x60 -Svartur</t>
    </r>
  </si>
  <si>
    <t>8.1.3.2</t>
  </si>
  <si>
    <t>Þrifahellur meðfram húsvegg herragarðssteinn</t>
  </si>
  <si>
    <t>100x300x60 svart</t>
  </si>
  <si>
    <t>8.1.3.3</t>
  </si>
  <si>
    <t>Merki fatlaðra</t>
  </si>
  <si>
    <t>8.1.3.4</t>
  </si>
  <si>
    <t>8.1.3.5</t>
  </si>
  <si>
    <t>Sögun á hellum</t>
  </si>
  <si>
    <t>8.1.3.6</t>
  </si>
  <si>
    <t>Vélsteyptur kantsteinn 10cm hár</t>
  </si>
  <si>
    <t>8.1.3.7</t>
  </si>
  <si>
    <t>Malbik/gata 5cm á þykkt, mulningur 5cm á þykkt</t>
  </si>
  <si>
    <t>8.1.3.8</t>
  </si>
  <si>
    <t>Sögun á malbiki</t>
  </si>
  <si>
    <t>8.1.3.9</t>
  </si>
  <si>
    <t>Yfirborðsmerking - reitun bílastæða</t>
  </si>
  <si>
    <t>8.1.3.10</t>
  </si>
  <si>
    <t>8.1.3.11</t>
  </si>
  <si>
    <t>Sorp-Forsteyptar einingar m. hliðum og lok. L-eining</t>
  </si>
  <si>
    <t>8.1.3.12</t>
  </si>
  <si>
    <t>Holtagrjót</t>
  </si>
  <si>
    <t>8.1.3.13</t>
  </si>
  <si>
    <t>Steinabeð</t>
  </si>
  <si>
    <t>8.1.3.14</t>
  </si>
  <si>
    <t>Skjólveggur 150cm hár</t>
  </si>
  <si>
    <t>8.1.3.15</t>
  </si>
  <si>
    <t>Bekkir</t>
  </si>
  <si>
    <t>8.1.3.16</t>
  </si>
  <si>
    <t>Lýsing-Pollar</t>
  </si>
  <si>
    <t>8.1.4</t>
  </si>
  <si>
    <t>Gras og gróður</t>
  </si>
  <si>
    <t>8.1.4.1</t>
  </si>
  <si>
    <t xml:space="preserve"> 8.1.5</t>
  </si>
  <si>
    <t>Aukaverk</t>
  </si>
  <si>
    <t xml:space="preserve"> 8.1.5.1</t>
  </si>
  <si>
    <t>Verkamenn</t>
  </si>
  <si>
    <t>tímar</t>
  </si>
  <si>
    <t xml:space="preserve"> 8.1.5.2</t>
  </si>
  <si>
    <t>Verkstjóri</t>
  </si>
  <si>
    <t xml:space="preserve"> 8.1.5.3</t>
  </si>
  <si>
    <t>Vörubíll, með ökumanni</t>
  </si>
  <si>
    <t xml:space="preserve"> 8.1.5.4</t>
  </si>
  <si>
    <t>Vinnuvél / smágrafa - undir 4 tonn, með stjórnanda</t>
  </si>
  <si>
    <t xml:space="preserve"> 8.1.5.5</t>
  </si>
  <si>
    <t>Grafa - 4 - 23 tonn, með stjórnanda</t>
  </si>
  <si>
    <t xml:space="preserve"> 8.1.5.6</t>
  </si>
  <si>
    <t>Grafa - yfir 23 tonn, með stjórnanda</t>
  </si>
  <si>
    <t>Viðbótarsöndun v. snjóbræðslu</t>
  </si>
  <si>
    <t>Útsogsháfur</t>
  </si>
  <si>
    <t>Tengigangur, anddyri, sólstofa og saml.geymsla</t>
  </si>
  <si>
    <t>Sorp-Forsteyptar einingar m. hliðum og lok. 4-falt</t>
  </si>
  <si>
    <t>Útkastsristar frá eldhúsum</t>
  </si>
  <si>
    <t>3.7.14</t>
  </si>
  <si>
    <t>-250x250</t>
  </si>
  <si>
    <t>Hitaveita 45/30°C dP max=10 kPa</t>
  </si>
  <si>
    <t>Frostlögur (35% ethylen glykol) 20/40°C dP max=15 kPa</t>
  </si>
  <si>
    <t>Loftskilja DN40</t>
  </si>
  <si>
    <t>Áfylling</t>
  </si>
  <si>
    <t>Öryggisloki</t>
  </si>
  <si>
    <t>Sía</t>
  </si>
  <si>
    <t>Rennslismælir DN25</t>
  </si>
  <si>
    <t>Þrýstimælir</t>
  </si>
  <si>
    <t>Hitamælir</t>
  </si>
  <si>
    <t>Kúluloki DN20</t>
  </si>
  <si>
    <t>Kúluloki DN32</t>
  </si>
  <si>
    <t>Kúluloki DN40</t>
  </si>
  <si>
    <t>Einstreymisloki DN40</t>
  </si>
  <si>
    <t>150 kW yfirstærð 25%</t>
  </si>
  <si>
    <t>Hljóðgildrur</t>
  </si>
  <si>
    <t>Dæla S3 DÆ01 q=2,9 l/s dP=40kPa (ethelyn glykol)</t>
  </si>
  <si>
    <r>
      <t>Hitastýrður loki S3 L0.04 K</t>
    </r>
    <r>
      <rPr>
        <vertAlign val="subscript"/>
        <sz val="12"/>
        <rFont val="Times New Roman"/>
        <family val="1"/>
      </rPr>
      <t>vs</t>
    </r>
    <r>
      <rPr>
        <sz val="12"/>
        <rFont val="Times New Roman"/>
        <family val="1"/>
      </rPr>
      <t>=7,0 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/t</t>
    </r>
  </si>
  <si>
    <r>
      <t>Stilliloki S3 SL05 K</t>
    </r>
    <r>
      <rPr>
        <vertAlign val="subscript"/>
        <sz val="12"/>
        <rFont val="Times New Roman"/>
        <family val="1"/>
      </rPr>
      <t>vs</t>
    </r>
    <r>
      <rPr>
        <sz val="12"/>
        <rFont val="Times New Roman"/>
        <family val="1"/>
      </rPr>
      <t>=6,0 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/t</t>
    </r>
  </si>
  <si>
    <r>
      <t>Stilliloki S3 SL06 K</t>
    </r>
    <r>
      <rPr>
        <vertAlign val="subscript"/>
        <sz val="12"/>
        <rFont val="Times New Roman"/>
        <family val="1"/>
      </rPr>
      <t>vs</t>
    </r>
    <r>
      <rPr>
        <sz val="12"/>
        <rFont val="Times New Roman"/>
        <family val="1"/>
      </rPr>
      <t>=8,0 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/t</t>
    </r>
  </si>
  <si>
    <t>DN 40 þunnveggja stál, presssfittings</t>
  </si>
  <si>
    <t>DN 40 svart stál snittað</t>
  </si>
  <si>
    <t>Varmaskiptir s3.vs.01</t>
  </si>
  <si>
    <t>3.6.8</t>
  </si>
  <si>
    <t>Stjórnstöð og hitaskynjarar</t>
  </si>
  <si>
    <t>Stjórnstöð og það sem fylgir með henni</t>
  </si>
  <si>
    <t>Þensluker S3.ÞG.03   50 lítra</t>
  </si>
  <si>
    <t xml:space="preserve">       (innifalið í kafla 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</si>
</sst>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-* #,##0\ _k_r_._-;\-* #,##0\ _k_r_._-;_-* &quot;-&quot;\ _k_r_._-;_-@_-"/>
    <numFmt numFmtId="165" formatCode="d\.m\.yy"/>
    <numFmt numFmtId="166" formatCode="#,##0\ \ \ "/>
    <numFmt numFmtId="167" formatCode="General\ "/>
    <numFmt numFmtId="168" formatCode="0.0"/>
    <numFmt numFmtId="169" formatCode="#,##0.0"/>
    <numFmt numFmtId="170" formatCode="0.0%"/>
    <numFmt numFmtId="171" formatCode="#,##0_ ;\-#,##0\ "/>
    <numFmt numFmtId="172" formatCode="0.0000"/>
    <numFmt numFmtId="173" formatCode="0_ ;\-0\ "/>
    <numFmt numFmtId="174" formatCode="_-* #,##0\ _k_r_-;\-* #,##0\ _k_r_-;_-* &quot;-&quot;??\ _k_r_-;_-@_-"/>
    <numFmt numFmtId="175" formatCode="_-* #,##0\ _k_r_._-;\-* #,##0\ _k_r_._-;_-* &quot;-&quot;??\ _k_r_._-;_-@_-"/>
    <numFmt numFmtId="176" formatCode="0\-0\-00"/>
    <numFmt numFmtId="177" formatCode="_-* #,##0.00\ _I_S_K_-;\-* #,##0.00\ _I_S_K_-;_-* &quot;-&quot;??\ _I_S_K_-;_-@_-"/>
  </numFmts>
  <fonts count="72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name val="Helv"/>
    </font>
    <font>
      <sz val="8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b/>
      <sz val="10.5"/>
      <name val="Helv"/>
    </font>
    <font>
      <sz val="12"/>
      <name val="Times New Roman"/>
      <family val="1"/>
    </font>
    <font>
      <b/>
      <sz val="10"/>
      <name val="Arial Narrow"/>
      <family val="2"/>
    </font>
    <font>
      <sz val="22"/>
      <name val="Arial Narrow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color theme="1"/>
      <name val="Calibri"/>
      <family val="2"/>
      <scheme val="minor"/>
    </font>
    <font>
      <sz val="12"/>
      <color rgb="FFFF0000"/>
      <name val="Times New Roman"/>
      <family val="1"/>
    </font>
    <font>
      <sz val="22"/>
      <name val="Arial Narrow"/>
      <family val="2"/>
    </font>
    <font>
      <sz val="8"/>
      <name val="Times New Roman"/>
      <family val="1"/>
    </font>
    <font>
      <sz val="10"/>
      <name val="Courier"/>
    </font>
    <font>
      <b/>
      <sz val="10"/>
      <name val="Arial Narrow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22"/>
      <name val="Arial Narrow"/>
      <family val="2"/>
    </font>
    <font>
      <sz val="8"/>
      <name val="Times New Roman"/>
      <family val="1"/>
    </font>
    <font>
      <sz val="10"/>
      <name val="Courier"/>
    </font>
    <font>
      <b/>
      <sz val="8"/>
      <name val="Times New Roman"/>
      <family val="1"/>
    </font>
    <font>
      <b/>
      <sz val="15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10"/>
      <name val="Times New Roman"/>
      <family val="1"/>
    </font>
    <font>
      <sz val="9"/>
      <name val="Arial"/>
      <family val="2"/>
    </font>
    <font>
      <i/>
      <sz val="12"/>
      <name val="Times New Roman"/>
      <family val="1"/>
    </font>
    <font>
      <sz val="8"/>
      <name val="Courier"/>
    </font>
    <font>
      <sz val="14"/>
      <name val="Times New Roman"/>
      <family val="1"/>
    </font>
    <font>
      <sz val="18"/>
      <name val="Browallia New"/>
      <family val="2"/>
      <charset val="222"/>
    </font>
    <font>
      <sz val="12"/>
      <color theme="1"/>
      <name val="Times New Roman"/>
      <family val="1"/>
    </font>
    <font>
      <sz val="10"/>
      <color rgb="FFFF0000"/>
      <name val="Courier"/>
    </font>
    <font>
      <sz val="12"/>
      <color rgb="FFFF0000"/>
      <name val="Courier"/>
      <family val="3"/>
    </font>
    <font>
      <sz val="12"/>
      <name val="Arial"/>
      <family val="2"/>
    </font>
    <font>
      <sz val="12"/>
      <name val="Times New Roman"/>
      <family val="2"/>
    </font>
    <font>
      <sz val="12"/>
      <name val="Calibri"/>
      <family val="2"/>
    </font>
    <font>
      <vertAlign val="subscript"/>
      <sz val="12"/>
      <name val="Times New Roman"/>
      <family val="1"/>
    </font>
    <font>
      <vertAlign val="superscript"/>
      <sz val="12"/>
      <name val="Times New Roman"/>
      <family val="1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8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8">
    <xf numFmtId="168" fontId="0" fillId="0" borderId="0" applyFont="0" applyBorder="0" applyAlignment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168" fontId="15" fillId="0" borderId="0" applyFont="0" applyBorder="0" applyAlignment="0"/>
    <xf numFmtId="168" fontId="15" fillId="0" borderId="0" applyFont="0" applyBorder="0" applyAlignment="0"/>
    <xf numFmtId="0" fontId="38" fillId="0" borderId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1" fillId="0" borderId="0"/>
    <xf numFmtId="4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4" fillId="0" borderId="0"/>
    <xf numFmtId="177" fontId="42" fillId="0" borderId="0" applyFont="0" applyFill="0" applyBorder="0" applyAlignment="0" applyProtection="0"/>
  </cellStyleXfs>
  <cellXfs count="1240">
    <xf numFmtId="168" fontId="0" fillId="0" borderId="0" xfId="0"/>
    <xf numFmtId="49" fontId="13" fillId="0" borderId="11" xfId="0" applyNumberFormat="1" applyFont="1" applyBorder="1" applyAlignment="1" applyProtection="1">
      <alignment horizontal="left" vertical="center"/>
      <protection hidden="1"/>
    </xf>
    <xf numFmtId="3" fontId="3" fillId="0" borderId="13" xfId="0" applyNumberFormat="1" applyFont="1" applyBorder="1" applyAlignment="1" applyProtection="1">
      <alignment vertical="center"/>
      <protection hidden="1"/>
    </xf>
    <xf numFmtId="3" fontId="0" fillId="0" borderId="14" xfId="0" applyNumberFormat="1" applyBorder="1" applyAlignment="1" applyProtection="1">
      <alignment horizontal="left" vertical="center"/>
      <protection hidden="1"/>
    </xf>
    <xf numFmtId="3" fontId="0" fillId="0" borderId="16" xfId="0" applyNumberFormat="1" applyBorder="1" applyAlignment="1" applyProtection="1">
      <alignment vertical="center"/>
      <protection hidden="1"/>
    </xf>
    <xf numFmtId="3" fontId="3" fillId="0" borderId="17" xfId="0" applyNumberFormat="1" applyFont="1" applyBorder="1" applyAlignment="1" applyProtection="1">
      <alignment vertical="center"/>
      <protection hidden="1"/>
    </xf>
    <xf numFmtId="3" fontId="3" fillId="0" borderId="18" xfId="0" applyNumberFormat="1" applyFont="1" applyBorder="1" applyAlignment="1" applyProtection="1">
      <alignment horizontal="left" vertical="center"/>
      <protection hidden="1"/>
    </xf>
    <xf numFmtId="3" fontId="13" fillId="0" borderId="19" xfId="0" applyNumberFormat="1" applyFont="1" applyBorder="1" applyAlignment="1" applyProtection="1">
      <alignment vertical="center"/>
      <protection hidden="1"/>
    </xf>
    <xf numFmtId="168" fontId="4" fillId="0" borderId="37" xfId="0" applyFont="1" applyBorder="1" applyAlignment="1" applyProtection="1">
      <alignment horizontal="left" vertical="center"/>
    </xf>
    <xf numFmtId="0" fontId="4" fillId="0" borderId="0" xfId="0" applyNumberFormat="1" applyFont="1" applyBorder="1" applyAlignment="1" applyProtection="1">
      <alignment horizontal="right" vertical="center"/>
    </xf>
    <xf numFmtId="168" fontId="4" fillId="0" borderId="0" xfId="0" applyFont="1" applyBorder="1" applyAlignment="1" applyProtection="1">
      <alignment horizontal="center" vertical="center"/>
    </xf>
    <xf numFmtId="0" fontId="0" fillId="0" borderId="0" xfId="0" applyNumberFormat="1" applyProtection="1">
      <protection locked="0"/>
    </xf>
    <xf numFmtId="3" fontId="0" fillId="0" borderId="0" xfId="0" applyNumberFormat="1" applyAlignment="1" applyProtection="1">
      <alignment vertical="center"/>
      <protection locked="0"/>
    </xf>
    <xf numFmtId="168" fontId="4" fillId="0" borderId="0" xfId="0" applyFont="1" applyBorder="1" applyAlignment="1" applyProtection="1">
      <alignment horizontal="center" vertical="center"/>
      <protection locked="0"/>
    </xf>
    <xf numFmtId="168" fontId="4" fillId="0" borderId="0" xfId="0" applyFont="1" applyAlignment="1" applyProtection="1">
      <alignment vertical="center"/>
      <protection locked="0"/>
    </xf>
    <xf numFmtId="168" fontId="0" fillId="0" borderId="0" xfId="0" applyAlignment="1" applyProtection="1">
      <alignment horizontal="right" vertical="center"/>
      <protection locked="0"/>
    </xf>
    <xf numFmtId="168" fontId="6" fillId="0" borderId="0" xfId="0" applyFont="1" applyAlignment="1" applyProtection="1">
      <alignment vertical="center"/>
      <protection locked="0"/>
    </xf>
    <xf numFmtId="0" fontId="0" fillId="0" borderId="0" xfId="0" applyNumberFormat="1" applyAlignment="1" applyProtection="1">
      <alignment horizontal="right" vertical="center"/>
      <protection locked="0"/>
    </xf>
    <xf numFmtId="168" fontId="0" fillId="0" borderId="0" xfId="0" applyAlignment="1" applyProtection="1">
      <alignment vertical="center"/>
      <protection locked="0"/>
    </xf>
    <xf numFmtId="168" fontId="0" fillId="0" borderId="0" xfId="0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right" vertical="center"/>
      <protection locked="0"/>
    </xf>
    <xf numFmtId="0" fontId="4" fillId="0" borderId="0" xfId="0" applyNumberFormat="1" applyFont="1" applyBorder="1" applyAlignment="1" applyProtection="1">
      <alignment horizontal="right" vertical="center"/>
      <protection locked="0"/>
    </xf>
    <xf numFmtId="168" fontId="4" fillId="0" borderId="0" xfId="0" applyFont="1" applyBorder="1" applyAlignment="1" applyProtection="1">
      <alignment horizontal="left" vertical="center"/>
      <protection locked="0"/>
    </xf>
    <xf numFmtId="168" fontId="0" fillId="0" borderId="0" xfId="0" applyBorder="1" applyAlignment="1" applyProtection="1">
      <alignment vertical="center"/>
      <protection locked="0"/>
    </xf>
    <xf numFmtId="14" fontId="0" fillId="0" borderId="0" xfId="0" applyNumberFormat="1" applyAlignment="1" applyProtection="1">
      <alignment horizontal="right" vertical="center"/>
      <protection locked="0"/>
    </xf>
    <xf numFmtId="3" fontId="0" fillId="0" borderId="0" xfId="0" applyNumberFormat="1" applyAlignment="1" applyProtection="1">
      <alignment vertical="center"/>
    </xf>
    <xf numFmtId="0" fontId="5" fillId="0" borderId="0" xfId="0" applyNumberFormat="1" applyFont="1" applyBorder="1" applyAlignment="1" applyProtection="1">
      <alignment horizontal="right" vertical="center"/>
    </xf>
    <xf numFmtId="168" fontId="5" fillId="0" borderId="0" xfId="0" applyFont="1" applyBorder="1" applyAlignment="1" applyProtection="1">
      <alignment horizontal="left" vertical="center"/>
    </xf>
    <xf numFmtId="168" fontId="4" fillId="0" borderId="0" xfId="0" applyFont="1" applyBorder="1" applyAlignment="1" applyProtection="1">
      <alignment horizontal="right" vertical="center"/>
    </xf>
    <xf numFmtId="3" fontId="4" fillId="0" borderId="0" xfId="0" applyNumberFormat="1" applyFont="1" applyBorder="1" applyAlignment="1" applyProtection="1">
      <alignment horizontal="right" vertical="center"/>
    </xf>
    <xf numFmtId="0" fontId="5" fillId="0" borderId="0" xfId="0" applyNumberFormat="1" applyFont="1" applyAlignment="1" applyProtection="1">
      <alignment horizontal="right" vertical="center"/>
    </xf>
    <xf numFmtId="168" fontId="4" fillId="0" borderId="0" xfId="0" applyFont="1" applyAlignment="1" applyProtection="1">
      <alignment horizontal="center" vertical="center"/>
    </xf>
    <xf numFmtId="168" fontId="4" fillId="0" borderId="0" xfId="0" applyFont="1" applyAlignment="1" applyProtection="1">
      <alignment horizontal="right" vertical="center"/>
    </xf>
    <xf numFmtId="3" fontId="4" fillId="0" borderId="0" xfId="0" applyNumberFormat="1" applyFont="1" applyAlignment="1" applyProtection="1">
      <alignment horizontal="right" vertical="center"/>
    </xf>
    <xf numFmtId="168" fontId="0" fillId="0" borderId="0" xfId="0" applyAlignment="1" applyProtection="1">
      <alignment horizontal="right" vertical="center"/>
    </xf>
    <xf numFmtId="0" fontId="6" fillId="0" borderId="39" xfId="0" applyNumberFormat="1" applyFont="1" applyBorder="1" applyAlignment="1" applyProtection="1">
      <alignment horizontal="center" vertical="center"/>
    </xf>
    <xf numFmtId="168" fontId="6" fillId="0" borderId="40" xfId="0" applyFont="1" applyBorder="1" applyAlignment="1" applyProtection="1">
      <alignment vertical="center"/>
    </xf>
    <xf numFmtId="168" fontId="6" fillId="0" borderId="41" xfId="0" applyFont="1" applyBorder="1" applyAlignment="1" applyProtection="1">
      <alignment horizontal="center" vertical="center"/>
    </xf>
    <xf numFmtId="3" fontId="6" fillId="0" borderId="41" xfId="0" applyNumberFormat="1" applyFont="1" applyBorder="1" applyAlignment="1" applyProtection="1">
      <alignment horizontal="center" vertical="center"/>
    </xf>
    <xf numFmtId="3" fontId="6" fillId="0" borderId="42" xfId="0" applyNumberFormat="1" applyFont="1" applyBorder="1" applyAlignment="1" applyProtection="1">
      <alignment horizontal="center" vertical="center"/>
    </xf>
    <xf numFmtId="0" fontId="9" fillId="0" borderId="43" xfId="0" applyNumberFormat="1" applyFont="1" applyBorder="1" applyAlignment="1" applyProtection="1">
      <alignment horizontal="right" vertical="center"/>
    </xf>
    <xf numFmtId="168" fontId="4" fillId="0" borderId="44" xfId="0" applyFont="1" applyBorder="1" applyAlignment="1" applyProtection="1">
      <alignment horizontal="center" vertical="center"/>
    </xf>
    <xf numFmtId="3" fontId="4" fillId="0" borderId="44" xfId="0" applyNumberFormat="1" applyFont="1" applyBorder="1" applyAlignment="1" applyProtection="1">
      <alignment horizontal="right" vertical="center"/>
    </xf>
    <xf numFmtId="3" fontId="4" fillId="0" borderId="45" xfId="0" applyNumberFormat="1" applyFont="1" applyBorder="1" applyAlignment="1" applyProtection="1">
      <alignment vertical="center"/>
    </xf>
    <xf numFmtId="0" fontId="4" fillId="0" borderId="43" xfId="0" applyNumberFormat="1" applyFont="1" applyBorder="1" applyAlignment="1" applyProtection="1">
      <alignment horizontal="right" vertical="center"/>
    </xf>
    <xf numFmtId="3" fontId="4" fillId="0" borderId="44" xfId="0" applyNumberFormat="1" applyFont="1" applyBorder="1" applyAlignment="1" applyProtection="1">
      <alignment horizontal="center" vertical="center"/>
    </xf>
    <xf numFmtId="0" fontId="4" fillId="0" borderId="12" xfId="0" applyNumberFormat="1" applyFont="1" applyBorder="1" applyAlignment="1" applyProtection="1">
      <alignment horizontal="right" vertical="center"/>
    </xf>
    <xf numFmtId="168" fontId="4" fillId="0" borderId="12" xfId="0" applyFont="1" applyBorder="1" applyAlignment="1" applyProtection="1">
      <alignment vertical="center"/>
    </xf>
    <xf numFmtId="168" fontId="4" fillId="0" borderId="12" xfId="0" applyFont="1" applyBorder="1" applyAlignment="1" applyProtection="1">
      <alignment horizontal="center" vertical="center"/>
    </xf>
    <xf numFmtId="3" fontId="4" fillId="0" borderId="12" xfId="0" applyNumberFormat="1" applyFont="1" applyBorder="1" applyAlignment="1" applyProtection="1">
      <alignment horizontal="right" vertical="center"/>
    </xf>
    <xf numFmtId="3" fontId="4" fillId="0" borderId="12" xfId="0" applyNumberFormat="1" applyFont="1" applyBorder="1" applyAlignment="1" applyProtection="1">
      <alignment vertical="center"/>
    </xf>
    <xf numFmtId="0" fontId="5" fillId="0" borderId="35" xfId="0" applyNumberFormat="1" applyFont="1" applyBorder="1" applyAlignment="1" applyProtection="1">
      <alignment horizontal="right" vertical="center"/>
    </xf>
    <xf numFmtId="168" fontId="5" fillId="0" borderId="10" xfId="0" applyFont="1" applyBorder="1" applyAlignment="1" applyProtection="1">
      <alignment horizontal="left" vertical="center"/>
    </xf>
    <xf numFmtId="168" fontId="4" fillId="0" borderId="10" xfId="0" applyFont="1" applyBorder="1" applyAlignment="1" applyProtection="1">
      <alignment horizontal="center" vertical="center"/>
    </xf>
    <xf numFmtId="3" fontId="4" fillId="0" borderId="10" xfId="0" applyNumberFormat="1" applyFont="1" applyBorder="1" applyAlignment="1" applyProtection="1">
      <alignment horizontal="right" vertical="center"/>
    </xf>
    <xf numFmtId="3" fontId="4" fillId="0" borderId="10" xfId="0" applyNumberFormat="1" applyFont="1" applyBorder="1" applyAlignment="1" applyProtection="1">
      <alignment vertical="center"/>
    </xf>
    <xf numFmtId="3" fontId="4" fillId="0" borderId="36" xfId="0" applyNumberFormat="1" applyFont="1" applyBorder="1" applyAlignment="1" applyProtection="1">
      <alignment vertical="center"/>
    </xf>
    <xf numFmtId="0" fontId="0" fillId="0" borderId="0" xfId="0" applyNumberFormat="1" applyBorder="1" applyProtection="1">
      <protection locked="0"/>
    </xf>
    <xf numFmtId="168" fontId="4" fillId="0" borderId="0" xfId="0" applyFont="1" applyBorder="1" applyAlignment="1" applyProtection="1">
      <alignment vertical="center"/>
      <protection locked="0"/>
    </xf>
    <xf numFmtId="3" fontId="4" fillId="0" borderId="44" xfId="0" applyNumberFormat="1" applyFont="1" applyBorder="1" applyAlignment="1" applyProtection="1">
      <alignment horizontal="center" vertical="center" shrinkToFit="1"/>
      <protection locked="0"/>
    </xf>
    <xf numFmtId="168" fontId="6" fillId="0" borderId="0" xfId="0" applyFont="1" applyBorder="1" applyAlignment="1" applyProtection="1">
      <alignment vertical="center"/>
      <protection locked="0"/>
    </xf>
    <xf numFmtId="3" fontId="0" fillId="0" borderId="0" xfId="0" applyNumberFormat="1" applyAlignment="1" applyProtection="1">
      <alignment horizontal="center" vertical="center" shrinkToFit="1"/>
      <protection locked="0"/>
    </xf>
    <xf numFmtId="3" fontId="0" fillId="0" borderId="0" xfId="0" applyNumberFormat="1" applyAlignment="1" applyProtection="1">
      <alignment horizontal="center" vertical="center"/>
    </xf>
    <xf numFmtId="168" fontId="4" fillId="0" borderId="0" xfId="0" applyFont="1" applyBorder="1" applyAlignment="1" applyProtection="1">
      <alignment vertical="center"/>
    </xf>
    <xf numFmtId="3" fontId="4" fillId="0" borderId="0" xfId="0" applyNumberFormat="1" applyFont="1" applyBorder="1" applyAlignment="1" applyProtection="1">
      <alignment vertical="center"/>
    </xf>
    <xf numFmtId="0" fontId="5" fillId="0" borderId="0" xfId="0" applyNumberFormat="1" applyFont="1" applyFill="1" applyAlignment="1" applyProtection="1">
      <alignment horizontal="right" vertical="center"/>
    </xf>
    <xf numFmtId="168" fontId="5" fillId="0" borderId="0" xfId="0" applyFont="1" applyFill="1" applyBorder="1" applyAlignment="1" applyProtection="1">
      <alignment horizontal="left" vertical="center"/>
    </xf>
    <xf numFmtId="3" fontId="4" fillId="0" borderId="0" xfId="0" applyNumberFormat="1" applyFont="1" applyAlignment="1" applyProtection="1">
      <alignment vertical="center"/>
    </xf>
    <xf numFmtId="168" fontId="4" fillId="0" borderId="37" xfId="0" applyFont="1" applyBorder="1" applyAlignment="1" applyProtection="1">
      <alignment horizontal="left" vertical="center" indent="1"/>
    </xf>
    <xf numFmtId="3" fontId="4" fillId="0" borderId="12" xfId="0" applyNumberFormat="1" applyFont="1" applyBorder="1" applyAlignment="1" applyProtection="1">
      <alignment horizontal="center" vertical="center"/>
    </xf>
    <xf numFmtId="3" fontId="4" fillId="0" borderId="10" xfId="0" applyNumberFormat="1" applyFont="1" applyBorder="1" applyAlignment="1" applyProtection="1">
      <alignment horizontal="center" vertical="center"/>
    </xf>
    <xf numFmtId="0" fontId="4" fillId="0" borderId="46" xfId="0" applyNumberFormat="1" applyFont="1" applyBorder="1" applyAlignment="1" applyProtection="1">
      <alignment horizontal="right" vertical="center"/>
    </xf>
    <xf numFmtId="3" fontId="4" fillId="0" borderId="47" xfId="0" applyNumberFormat="1" applyFont="1" applyBorder="1" applyAlignment="1" applyProtection="1">
      <alignment horizontal="center" vertical="center"/>
    </xf>
    <xf numFmtId="3" fontId="4" fillId="0" borderId="48" xfId="0" applyNumberFormat="1" applyFont="1" applyBorder="1" applyAlignment="1" applyProtection="1">
      <alignment vertical="center"/>
    </xf>
    <xf numFmtId="168" fontId="4" fillId="0" borderId="12" xfId="0" applyFont="1" applyBorder="1" applyAlignment="1" applyProtection="1">
      <alignment horizontal="left" vertical="center" indent="1"/>
    </xf>
    <xf numFmtId="168" fontId="4" fillId="0" borderId="0" xfId="0" applyFont="1" applyBorder="1" applyAlignment="1" applyProtection="1">
      <alignment horizontal="left" vertical="center" indent="1"/>
    </xf>
    <xf numFmtId="3" fontId="4" fillId="0" borderId="0" xfId="0" applyNumberFormat="1" applyFont="1" applyBorder="1" applyAlignment="1" applyProtection="1">
      <alignment horizontal="center" vertical="center"/>
    </xf>
    <xf numFmtId="0" fontId="4" fillId="0" borderId="49" xfId="0" applyNumberFormat="1" applyFont="1" applyBorder="1" applyAlignment="1" applyProtection="1">
      <alignment horizontal="right" vertical="center"/>
    </xf>
    <xf numFmtId="168" fontId="4" fillId="0" borderId="50" xfId="0" applyFont="1" applyBorder="1" applyAlignment="1" applyProtection="1">
      <alignment horizontal="center" vertical="center"/>
    </xf>
    <xf numFmtId="3" fontId="4" fillId="0" borderId="50" xfId="0" applyNumberFormat="1" applyFont="1" applyBorder="1" applyAlignment="1" applyProtection="1">
      <alignment horizontal="center" vertical="center"/>
    </xf>
    <xf numFmtId="3" fontId="4" fillId="0" borderId="51" xfId="0" applyNumberFormat="1" applyFont="1" applyBorder="1" applyAlignment="1" applyProtection="1">
      <alignment vertical="center"/>
    </xf>
    <xf numFmtId="168" fontId="4" fillId="0" borderId="52" xfId="0" applyFont="1" applyBorder="1" applyAlignment="1" applyProtection="1">
      <alignment horizontal="left" vertical="center"/>
    </xf>
    <xf numFmtId="168" fontId="4" fillId="0" borderId="52" xfId="0" applyFont="1" applyBorder="1" applyAlignment="1" applyProtection="1">
      <alignment horizontal="center" vertical="center"/>
    </xf>
    <xf numFmtId="0" fontId="4" fillId="0" borderId="10" xfId="0" applyNumberFormat="1" applyFont="1" applyBorder="1" applyAlignment="1" applyProtection="1">
      <alignment horizontal="right" vertical="center"/>
    </xf>
    <xf numFmtId="168" fontId="4" fillId="0" borderId="10" xfId="0" applyFont="1" applyBorder="1" applyAlignment="1" applyProtection="1">
      <alignment vertical="center"/>
    </xf>
    <xf numFmtId="3" fontId="4" fillId="0" borderId="0" xfId="0" applyNumberFormat="1" applyFont="1" applyAlignment="1" applyProtection="1">
      <alignment horizontal="center" vertical="center"/>
    </xf>
    <xf numFmtId="168" fontId="4" fillId="0" borderId="57" xfId="0" applyFont="1" applyBorder="1" applyAlignment="1" applyProtection="1">
      <alignment horizontal="center" vertical="center"/>
    </xf>
    <xf numFmtId="3" fontId="4" fillId="0" borderId="58" xfId="0" applyNumberFormat="1" applyFont="1" applyBorder="1" applyAlignment="1" applyProtection="1">
      <alignment vertical="center"/>
    </xf>
    <xf numFmtId="168" fontId="4" fillId="0" borderId="57" xfId="0" applyFont="1" applyBorder="1" applyAlignment="1" applyProtection="1">
      <alignment horizontal="left" vertical="center" indent="1"/>
    </xf>
    <xf numFmtId="0" fontId="4" fillId="0" borderId="60" xfId="0" applyNumberFormat="1" applyFont="1" applyBorder="1" applyAlignment="1" applyProtection="1">
      <alignment horizontal="right" vertical="center"/>
    </xf>
    <xf numFmtId="168" fontId="4" fillId="0" borderId="61" xfId="0" applyFont="1" applyBorder="1" applyAlignment="1" applyProtection="1">
      <alignment horizontal="left" vertical="center"/>
    </xf>
    <xf numFmtId="168" fontId="4" fillId="0" borderId="55" xfId="0" applyFont="1" applyBorder="1" applyAlignment="1" applyProtection="1">
      <alignment horizontal="left" vertical="center"/>
    </xf>
    <xf numFmtId="3" fontId="6" fillId="0" borderId="51" xfId="0" applyNumberFormat="1" applyFont="1" applyBorder="1" applyAlignment="1" applyProtection="1">
      <alignment horizontal="center" vertical="center"/>
    </xf>
    <xf numFmtId="0" fontId="0" fillId="0" borderId="0" xfId="0" applyNumberFormat="1" applyAlignment="1" applyProtection="1">
      <alignment horizontal="right" vertical="center"/>
    </xf>
    <xf numFmtId="168" fontId="0" fillId="0" borderId="0" xfId="0" applyAlignment="1" applyProtection="1">
      <alignment vertical="center"/>
    </xf>
    <xf numFmtId="168" fontId="0" fillId="0" borderId="0" xfId="0" applyAlignment="1" applyProtection="1">
      <alignment horizontal="center" vertical="center"/>
    </xf>
    <xf numFmtId="3" fontId="0" fillId="0" borderId="0" xfId="0" applyNumberFormat="1" applyAlignment="1" applyProtection="1">
      <alignment horizontal="right" vertical="center"/>
    </xf>
    <xf numFmtId="3" fontId="4" fillId="0" borderId="44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right" vertical="top"/>
    </xf>
    <xf numFmtId="168" fontId="5" fillId="0" borderId="0" xfId="0" applyFont="1" applyFill="1" applyAlignment="1" applyProtection="1">
      <alignment horizontal="left" vertical="top"/>
    </xf>
    <xf numFmtId="168" fontId="4" fillId="0" borderId="0" xfId="0" applyFont="1" applyFill="1" applyAlignment="1" applyProtection="1">
      <alignment horizontal="center" vertical="top"/>
    </xf>
    <xf numFmtId="168" fontId="4" fillId="0" borderId="0" xfId="0" applyFont="1" applyFill="1" applyAlignment="1" applyProtection="1">
      <alignment horizontal="right" vertical="top"/>
    </xf>
    <xf numFmtId="3" fontId="4" fillId="0" borderId="0" xfId="0" applyNumberFormat="1" applyFont="1" applyFill="1" applyAlignment="1" applyProtection="1">
      <alignment horizontal="right" vertical="top"/>
    </xf>
    <xf numFmtId="49" fontId="5" fillId="0" borderId="0" xfId="0" applyNumberFormat="1" applyFont="1" applyFill="1" applyBorder="1" applyAlignment="1" applyProtection="1">
      <alignment horizontal="right" vertical="top"/>
    </xf>
    <xf numFmtId="168" fontId="0" fillId="0" borderId="0" xfId="0" applyFill="1" applyAlignment="1" applyProtection="1">
      <alignment horizontal="right" vertical="top"/>
    </xf>
    <xf numFmtId="3" fontId="0" fillId="0" borderId="0" xfId="0" applyNumberFormat="1" applyFill="1" applyAlignment="1" applyProtection="1">
      <alignment vertical="top"/>
    </xf>
    <xf numFmtId="0" fontId="6" fillId="0" borderId="39" xfId="0" applyNumberFormat="1" applyFont="1" applyFill="1" applyBorder="1" applyAlignment="1" applyProtection="1">
      <alignment horizontal="center" vertical="top"/>
    </xf>
    <xf numFmtId="168" fontId="6" fillId="0" borderId="40" xfId="0" applyFont="1" applyFill="1" applyBorder="1" applyAlignment="1" applyProtection="1">
      <alignment vertical="top"/>
    </xf>
    <xf numFmtId="168" fontId="6" fillId="0" borderId="41" xfId="0" applyFont="1" applyFill="1" applyBorder="1" applyAlignment="1" applyProtection="1">
      <alignment horizontal="center" vertical="top"/>
    </xf>
    <xf numFmtId="166" fontId="6" fillId="0" borderId="41" xfId="0" applyNumberFormat="1" applyFont="1" applyFill="1" applyBorder="1" applyAlignment="1" applyProtection="1">
      <alignment horizontal="center" vertical="top"/>
    </xf>
    <xf numFmtId="3" fontId="6" fillId="0" borderId="42" xfId="0" applyNumberFormat="1" applyFont="1" applyFill="1" applyBorder="1" applyAlignment="1" applyProtection="1">
      <alignment horizontal="center" vertical="top"/>
    </xf>
    <xf numFmtId="0" fontId="4" fillId="0" borderId="43" xfId="0" applyNumberFormat="1" applyFont="1" applyFill="1" applyBorder="1" applyAlignment="1" applyProtection="1">
      <alignment horizontal="right" vertical="top"/>
    </xf>
    <xf numFmtId="167" fontId="4" fillId="0" borderId="44" xfId="0" applyNumberFormat="1" applyFont="1" applyFill="1" applyBorder="1" applyAlignment="1" applyProtection="1">
      <alignment vertical="top"/>
    </xf>
    <xf numFmtId="168" fontId="4" fillId="0" borderId="44" xfId="0" applyFont="1" applyFill="1" applyBorder="1" applyAlignment="1" applyProtection="1">
      <alignment horizontal="center" vertical="top"/>
    </xf>
    <xf numFmtId="3" fontId="4" fillId="0" borderId="44" xfId="0" applyNumberFormat="1" applyFont="1" applyFill="1" applyBorder="1" applyAlignment="1" applyProtection="1">
      <alignment horizontal="center" vertical="top"/>
    </xf>
    <xf numFmtId="3" fontId="4" fillId="0" borderId="45" xfId="0" applyNumberFormat="1" applyFont="1" applyFill="1" applyBorder="1" applyAlignment="1" applyProtection="1">
      <alignment vertical="top"/>
    </xf>
    <xf numFmtId="3" fontId="4" fillId="0" borderId="43" xfId="0" applyNumberFormat="1" applyFont="1" applyFill="1" applyBorder="1" applyAlignment="1" applyProtection="1">
      <alignment horizontal="center" vertical="top"/>
    </xf>
    <xf numFmtId="0" fontId="4" fillId="0" borderId="53" xfId="0" applyNumberFormat="1" applyFont="1" applyBorder="1" applyAlignment="1" applyProtection="1">
      <alignment horizontal="right" vertical="top"/>
    </xf>
    <xf numFmtId="0" fontId="4" fillId="0" borderId="10" xfId="0" applyNumberFormat="1" applyFont="1" applyFill="1" applyBorder="1" applyAlignment="1" applyProtection="1">
      <alignment horizontal="right" vertical="top"/>
    </xf>
    <xf numFmtId="168" fontId="4" fillId="0" borderId="10" xfId="0" applyFont="1" applyFill="1" applyBorder="1" applyAlignment="1" applyProtection="1">
      <alignment vertical="top"/>
    </xf>
    <xf numFmtId="168" fontId="4" fillId="0" borderId="10" xfId="0" applyFont="1" applyFill="1" applyBorder="1" applyAlignment="1" applyProtection="1">
      <alignment horizontal="center" vertical="top"/>
    </xf>
    <xf numFmtId="166" fontId="4" fillId="0" borderId="10" xfId="0" applyNumberFormat="1" applyFont="1" applyFill="1" applyBorder="1" applyAlignment="1" applyProtection="1">
      <alignment horizontal="right" vertical="top"/>
    </xf>
    <xf numFmtId="3" fontId="4" fillId="0" borderId="10" xfId="0" applyNumberFormat="1" applyFont="1" applyFill="1" applyBorder="1" applyAlignment="1" applyProtection="1">
      <alignment vertical="top"/>
    </xf>
    <xf numFmtId="0" fontId="5" fillId="0" borderId="35" xfId="0" applyNumberFormat="1" applyFont="1" applyFill="1" applyBorder="1" applyAlignment="1" applyProtection="1">
      <alignment horizontal="right" vertical="top"/>
    </xf>
    <xf numFmtId="168" fontId="5" fillId="0" borderId="10" xfId="0" applyFont="1" applyFill="1" applyBorder="1" applyAlignment="1" applyProtection="1">
      <alignment horizontal="left" vertical="top"/>
    </xf>
    <xf numFmtId="3" fontId="4" fillId="0" borderId="36" xfId="0" applyNumberFormat="1" applyFont="1" applyFill="1" applyBorder="1" applyAlignment="1" applyProtection="1">
      <alignment vertical="top"/>
    </xf>
    <xf numFmtId="0" fontId="0" fillId="0" borderId="0" xfId="0" applyNumberFormat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horizontal="left" vertical="top"/>
    </xf>
    <xf numFmtId="166" fontId="3" fillId="0" borderId="0" xfId="0" applyNumberFormat="1" applyFont="1" applyFill="1" applyBorder="1" applyAlignment="1" applyProtection="1">
      <alignment vertical="top"/>
    </xf>
    <xf numFmtId="3" fontId="3" fillId="0" borderId="0" xfId="0" applyNumberFormat="1" applyFont="1" applyBorder="1" applyAlignment="1" applyProtection="1">
      <alignment vertical="top"/>
    </xf>
    <xf numFmtId="49" fontId="4" fillId="0" borderId="43" xfId="0" applyNumberFormat="1" applyFont="1" applyFill="1" applyBorder="1" applyAlignment="1" applyProtection="1">
      <alignment horizontal="right" vertical="top"/>
    </xf>
    <xf numFmtId="49" fontId="5" fillId="0" borderId="35" xfId="0" applyNumberFormat="1" applyFont="1" applyFill="1" applyBorder="1" applyAlignment="1" applyProtection="1">
      <alignment horizontal="right" vertical="top"/>
    </xf>
    <xf numFmtId="168" fontId="5" fillId="0" borderId="0" xfId="0" applyFont="1" applyFill="1" applyBorder="1" applyAlignment="1" applyProtection="1">
      <alignment horizontal="left" vertical="top"/>
    </xf>
    <xf numFmtId="168" fontId="4" fillId="0" borderId="0" xfId="0" applyFont="1" applyFill="1" applyBorder="1" applyAlignment="1" applyProtection="1">
      <alignment horizontal="center" vertical="top"/>
    </xf>
    <xf numFmtId="166" fontId="4" fillId="0" borderId="0" xfId="0" applyNumberFormat="1" applyFont="1" applyFill="1" applyBorder="1" applyAlignment="1" applyProtection="1">
      <alignment horizontal="right" vertical="top"/>
    </xf>
    <xf numFmtId="3" fontId="4" fillId="0" borderId="0" xfId="0" applyNumberFormat="1" applyFont="1" applyFill="1" applyBorder="1" applyAlignment="1" applyProtection="1">
      <alignment vertical="top"/>
    </xf>
    <xf numFmtId="168" fontId="4" fillId="0" borderId="28" xfId="0" applyFont="1" applyBorder="1" applyAlignment="1" applyProtection="1">
      <alignment horizontal="center" vertical="center"/>
    </xf>
    <xf numFmtId="3" fontId="4" fillId="0" borderId="28" xfId="0" applyNumberFormat="1" applyFont="1" applyBorder="1" applyAlignment="1" applyProtection="1">
      <alignment horizontal="center" vertical="center"/>
    </xf>
    <xf numFmtId="3" fontId="4" fillId="0" borderId="28" xfId="0" applyNumberFormat="1" applyFont="1" applyBorder="1" applyAlignment="1" applyProtection="1">
      <alignment vertical="center"/>
    </xf>
    <xf numFmtId="0" fontId="4" fillId="0" borderId="46" xfId="0" applyNumberFormat="1" applyFont="1" applyBorder="1" applyAlignment="1" applyProtection="1">
      <alignment horizontal="center" vertical="center"/>
    </xf>
    <xf numFmtId="3" fontId="4" fillId="0" borderId="44" xfId="0" applyNumberFormat="1" applyFont="1" applyFill="1" applyBorder="1" applyAlignment="1" applyProtection="1">
      <alignment horizontal="center" vertical="center"/>
    </xf>
    <xf numFmtId="9" fontId="4" fillId="0" borderId="0" xfId="48" applyFont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</xf>
    <xf numFmtId="0" fontId="0" fillId="0" borderId="0" xfId="0" applyNumberFormat="1" applyAlignment="1" applyProtection="1">
      <alignment vertical="center"/>
      <protection locked="0"/>
    </xf>
    <xf numFmtId="0" fontId="0" fillId="0" borderId="0" xfId="0" applyNumberFormat="1" applyBorder="1" applyAlignment="1" applyProtection="1">
      <alignment vertical="center"/>
      <protection locked="0"/>
    </xf>
    <xf numFmtId="0" fontId="0" fillId="0" borderId="0" xfId="0" applyNumberFormat="1" applyBorder="1" applyAlignment="1" applyProtection="1">
      <alignment horizontal="right" vertical="center"/>
      <protection locked="0"/>
    </xf>
    <xf numFmtId="0" fontId="8" fillId="0" borderId="0" xfId="0" applyNumberFormat="1" applyFont="1" applyFill="1" applyBorder="1" applyAlignment="1" applyProtection="1">
      <alignment horizontal="left" vertical="top"/>
      <protection locked="0"/>
    </xf>
    <xf numFmtId="166" fontId="3" fillId="0" borderId="0" xfId="0" applyNumberFormat="1" applyFont="1" applyFill="1" applyBorder="1" applyAlignment="1" applyProtection="1">
      <alignment vertical="top"/>
      <protection locked="0"/>
    </xf>
    <xf numFmtId="3" fontId="7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Border="1" applyAlignment="1" applyProtection="1">
      <alignment vertical="top"/>
      <protection locked="0"/>
    </xf>
    <xf numFmtId="49" fontId="4" fillId="0" borderId="43" xfId="0" applyNumberFormat="1" applyFont="1" applyFill="1" applyBorder="1" applyAlignment="1" applyProtection="1">
      <alignment horizontal="center" vertical="top"/>
    </xf>
    <xf numFmtId="164" fontId="4" fillId="0" borderId="0" xfId="28" applyFont="1" applyBorder="1" applyAlignment="1" applyProtection="1">
      <alignment vertical="center"/>
      <protection locked="0"/>
    </xf>
    <xf numFmtId="9" fontId="4" fillId="0" borderId="0" xfId="48" applyFont="1" applyBorder="1" applyAlignment="1" applyProtection="1">
      <alignment vertical="center"/>
      <protection locked="0"/>
    </xf>
    <xf numFmtId="9" fontId="6" fillId="0" borderId="0" xfId="48" applyFont="1" applyAlignment="1" applyProtection="1">
      <alignment vertical="center"/>
      <protection locked="0"/>
    </xf>
    <xf numFmtId="9" fontId="6" fillId="0" borderId="0" xfId="48" applyFont="1" applyBorder="1" applyAlignment="1" applyProtection="1">
      <alignment vertical="center"/>
      <protection locked="0"/>
    </xf>
    <xf numFmtId="9" fontId="0" fillId="0" borderId="0" xfId="48" applyFont="1" applyAlignment="1" applyProtection="1">
      <alignment vertical="center"/>
      <protection locked="0"/>
    </xf>
    <xf numFmtId="168" fontId="34" fillId="0" borderId="0" xfId="0" applyFont="1" applyAlignment="1" applyProtection="1">
      <alignment vertical="center"/>
    </xf>
    <xf numFmtId="3" fontId="34" fillId="0" borderId="0" xfId="0" applyNumberFormat="1" applyFont="1" applyAlignment="1" applyProtection="1">
      <alignment horizontal="right" vertical="center"/>
    </xf>
    <xf numFmtId="3" fontId="36" fillId="0" borderId="41" xfId="0" applyNumberFormat="1" applyFont="1" applyBorder="1" applyAlignment="1" applyProtection="1">
      <alignment horizontal="center" vertical="center"/>
    </xf>
    <xf numFmtId="3" fontId="34" fillId="0" borderId="10" xfId="0" applyNumberFormat="1" applyFont="1" applyBorder="1" applyAlignment="1" applyProtection="1">
      <alignment vertical="center"/>
    </xf>
    <xf numFmtId="3" fontId="34" fillId="0" borderId="0" xfId="0" applyNumberFormat="1" applyFont="1" applyAlignment="1" applyProtection="1">
      <alignment vertical="center"/>
    </xf>
    <xf numFmtId="3" fontId="36" fillId="0" borderId="62" xfId="0" applyNumberFormat="1" applyFont="1" applyBorder="1" applyAlignment="1" applyProtection="1">
      <alignment horizontal="center" vertical="center"/>
    </xf>
    <xf numFmtId="3" fontId="34" fillId="0" borderId="59" xfId="0" applyNumberFormat="1" applyFont="1" applyBorder="1" applyAlignment="1" applyProtection="1">
      <alignment horizontal="center" vertical="center"/>
    </xf>
    <xf numFmtId="0" fontId="6" fillId="0" borderId="60" xfId="0" applyNumberFormat="1" applyFont="1" applyFill="1" applyBorder="1" applyAlignment="1" applyProtection="1">
      <alignment horizontal="center" vertical="top"/>
    </xf>
    <xf numFmtId="168" fontId="6" fillId="0" borderId="61" xfId="0" applyFont="1" applyFill="1" applyBorder="1" applyAlignment="1" applyProtection="1">
      <alignment vertical="top"/>
    </xf>
    <xf numFmtId="168" fontId="6" fillId="0" borderId="62" xfId="0" applyFont="1" applyFill="1" applyBorder="1" applyAlignment="1" applyProtection="1">
      <alignment horizontal="center" vertical="top"/>
    </xf>
    <xf numFmtId="166" fontId="6" fillId="0" borderId="62" xfId="0" applyNumberFormat="1" applyFont="1" applyFill="1" applyBorder="1" applyAlignment="1" applyProtection="1">
      <alignment horizontal="center" vertical="top"/>
    </xf>
    <xf numFmtId="3" fontId="6" fillId="0" borderId="63" xfId="0" applyNumberFormat="1" applyFont="1" applyFill="1" applyBorder="1" applyAlignment="1" applyProtection="1">
      <alignment horizontal="center" vertical="top"/>
    </xf>
    <xf numFmtId="3" fontId="4" fillId="0" borderId="57" xfId="0" applyNumberFormat="1" applyFont="1" applyFill="1" applyBorder="1" applyAlignment="1" applyProtection="1">
      <alignment horizontal="center" vertical="center"/>
    </xf>
    <xf numFmtId="168" fontId="4" fillId="0" borderId="54" xfId="43" applyFont="1" applyBorder="1" applyAlignment="1" applyProtection="1">
      <alignment horizontal="left" vertical="top" indent="1"/>
      <protection hidden="1"/>
    </xf>
    <xf numFmtId="0" fontId="4" fillId="0" borderId="53" xfId="43" applyNumberFormat="1" applyFont="1" applyBorder="1" applyAlignment="1" applyProtection="1">
      <alignment horizontal="right" vertical="top"/>
      <protection hidden="1"/>
    </xf>
    <xf numFmtId="168" fontId="0" fillId="0" borderId="0" xfId="0" applyFill="1" applyAlignment="1" applyProtection="1">
      <alignment horizontal="right" vertical="top"/>
      <protection locked="0"/>
    </xf>
    <xf numFmtId="3" fontId="4" fillId="0" borderId="0" xfId="0" applyNumberFormat="1" applyFont="1" applyFill="1" applyBorder="1" applyAlignment="1" applyProtection="1">
      <alignment vertical="top"/>
      <protection locked="0"/>
    </xf>
    <xf numFmtId="2" fontId="0" fillId="0" borderId="0" xfId="0" applyNumberFormat="1" applyFill="1" applyBorder="1" applyAlignment="1" applyProtection="1">
      <alignment vertical="top"/>
      <protection locked="0"/>
    </xf>
    <xf numFmtId="0" fontId="0" fillId="0" borderId="0" xfId="0" applyNumberFormat="1" applyFill="1" applyBorder="1" applyAlignment="1" applyProtection="1">
      <alignment vertical="top"/>
      <protection locked="0"/>
    </xf>
    <xf numFmtId="1" fontId="0" fillId="0" borderId="0" xfId="0" applyNumberFormat="1" applyFill="1" applyBorder="1" applyAlignment="1" applyProtection="1">
      <alignment vertical="top"/>
      <protection locked="0"/>
    </xf>
    <xf numFmtId="2" fontId="4" fillId="0" borderId="0" xfId="0" applyNumberFormat="1" applyFont="1" applyFill="1" applyBorder="1" applyAlignment="1" applyProtection="1">
      <alignment vertical="top"/>
      <protection locked="0"/>
    </xf>
    <xf numFmtId="168" fontId="4" fillId="0" borderId="0" xfId="0" applyFont="1" applyFill="1" applyBorder="1" applyAlignment="1" applyProtection="1">
      <alignment vertical="top"/>
      <protection locked="0"/>
    </xf>
    <xf numFmtId="1" fontId="4" fillId="0" borderId="0" xfId="0" applyNumberFormat="1" applyFont="1" applyFill="1" applyBorder="1" applyAlignment="1" applyProtection="1">
      <alignment vertical="top"/>
      <protection locked="0"/>
    </xf>
    <xf numFmtId="168" fontId="4" fillId="0" borderId="0" xfId="0" applyFont="1" applyFill="1" applyBorder="1" applyAlignment="1" applyProtection="1">
      <alignment horizontal="center" vertical="top"/>
      <protection locked="0"/>
    </xf>
    <xf numFmtId="2" fontId="6" fillId="0" borderId="0" xfId="0" applyNumberFormat="1" applyFont="1" applyFill="1" applyBorder="1" applyAlignment="1" applyProtection="1">
      <alignment vertical="center"/>
      <protection locked="0"/>
    </xf>
    <xf numFmtId="168" fontId="37" fillId="0" borderId="0" xfId="0" applyFont="1" applyFill="1" applyBorder="1" applyAlignment="1" applyProtection="1">
      <alignment horizontal="center" vertical="center"/>
      <protection locked="0"/>
    </xf>
    <xf numFmtId="1" fontId="37" fillId="0" borderId="0" xfId="0" applyNumberFormat="1" applyFont="1" applyFill="1" applyBorder="1" applyAlignment="1" applyProtection="1">
      <alignment horizontal="center" vertical="center"/>
      <protection locked="0"/>
    </xf>
    <xf numFmtId="168" fontId="6" fillId="0" borderId="0" xfId="0" applyFont="1" applyFill="1" applyBorder="1" applyAlignment="1" applyProtection="1">
      <alignment vertical="center"/>
      <protection locked="0"/>
    </xf>
    <xf numFmtId="3" fontId="4" fillId="0" borderId="57" xfId="0" applyNumberFormat="1" applyFont="1" applyFill="1" applyBorder="1" applyAlignment="1" applyProtection="1">
      <alignment horizontal="center" vertical="center"/>
      <protection locked="0"/>
    </xf>
    <xf numFmtId="2" fontId="6" fillId="0" borderId="0" xfId="0" applyNumberFormat="1" applyFont="1" applyFill="1" applyBorder="1" applyAlignment="1" applyProtection="1">
      <alignment vertical="top"/>
      <protection locked="0"/>
    </xf>
    <xf numFmtId="168" fontId="6" fillId="0" borderId="0" xfId="0" applyFont="1" applyFill="1" applyBorder="1" applyAlignment="1" applyProtection="1">
      <alignment vertical="top"/>
      <protection locked="0"/>
    </xf>
    <xf numFmtId="3" fontId="4" fillId="0" borderId="0" xfId="0" applyNumberFormat="1" applyFont="1" applyFill="1" applyBorder="1" applyAlignment="1" applyProtection="1">
      <alignment horizontal="center" vertical="top"/>
      <protection locked="0"/>
    </xf>
    <xf numFmtId="2" fontId="4" fillId="0" borderId="0" xfId="0" applyNumberFormat="1" applyFont="1" applyFill="1" applyBorder="1" applyAlignment="1" applyProtection="1">
      <alignment horizontal="center" vertical="top"/>
      <protection locked="0"/>
    </xf>
    <xf numFmtId="2" fontId="4" fillId="0" borderId="0" xfId="0" applyNumberFormat="1" applyFont="1" applyFill="1" applyBorder="1" applyAlignment="1" applyProtection="1">
      <alignment vertical="center"/>
      <protection locked="0"/>
    </xf>
    <xf numFmtId="168" fontId="4" fillId="0" borderId="0" xfId="0" applyFont="1" applyFill="1" applyBorder="1" applyAlignment="1" applyProtection="1">
      <alignment vertical="center"/>
      <protection locked="0"/>
    </xf>
    <xf numFmtId="1" fontId="4" fillId="0" borderId="0" xfId="0" applyNumberFormat="1" applyFont="1" applyFill="1" applyBorder="1" applyAlignment="1" applyProtection="1">
      <alignment vertical="center"/>
      <protection locked="0"/>
    </xf>
    <xf numFmtId="1" fontId="6" fillId="0" borderId="0" xfId="0" applyNumberFormat="1" applyFont="1" applyFill="1" applyBorder="1" applyAlignment="1" applyProtection="1">
      <alignment vertical="top"/>
      <protection locked="0"/>
    </xf>
    <xf numFmtId="168" fontId="0" fillId="0" borderId="0" xfId="0" applyFill="1" applyBorder="1" applyAlignment="1" applyProtection="1">
      <alignment vertical="top"/>
      <protection locked="0"/>
    </xf>
    <xf numFmtId="0" fontId="0" fillId="0" borderId="0" xfId="0" applyNumberFormat="1" applyFill="1" applyAlignment="1" applyProtection="1">
      <alignment horizontal="right" vertical="top"/>
      <protection locked="0"/>
    </xf>
    <xf numFmtId="168" fontId="0" fillId="0" borderId="0" xfId="0" applyFill="1" applyAlignment="1" applyProtection="1">
      <alignment vertical="top"/>
      <protection locked="0"/>
    </xf>
    <xf numFmtId="168" fontId="0" fillId="0" borderId="0" xfId="0" applyFill="1" applyAlignment="1" applyProtection="1">
      <alignment horizontal="center" vertical="top"/>
      <protection locked="0"/>
    </xf>
    <xf numFmtId="3" fontId="0" fillId="0" borderId="0" xfId="0" applyNumberFormat="1" applyFill="1" applyAlignment="1" applyProtection="1">
      <alignment horizontal="right" vertical="top"/>
      <protection locked="0"/>
    </xf>
    <xf numFmtId="3" fontId="10" fillId="0" borderId="0" xfId="0" applyNumberFormat="1" applyFont="1" applyFill="1" applyBorder="1" applyAlignment="1" applyProtection="1">
      <alignment vertical="top"/>
    </xf>
    <xf numFmtId="0" fontId="7" fillId="0" borderId="0" xfId="0" applyNumberFormat="1" applyFont="1" applyFill="1" applyBorder="1" applyAlignment="1" applyProtection="1">
      <alignment horizontal="right" vertical="top"/>
    </xf>
    <xf numFmtId="168" fontId="5" fillId="0" borderId="0" xfId="0" applyNumberFormat="1" applyFont="1" applyFill="1" applyBorder="1" applyAlignment="1" applyProtection="1">
      <alignment horizontal="right" vertical="top"/>
    </xf>
    <xf numFmtId="0" fontId="6" fillId="0" borderId="39" xfId="0" applyNumberFormat="1" applyFont="1" applyFill="1" applyBorder="1" applyAlignment="1" applyProtection="1">
      <alignment horizontal="center" vertical="center"/>
    </xf>
    <xf numFmtId="168" fontId="6" fillId="0" borderId="40" xfId="0" applyFont="1" applyFill="1" applyBorder="1" applyAlignment="1" applyProtection="1">
      <alignment vertical="center"/>
    </xf>
    <xf numFmtId="168" fontId="6" fillId="0" borderId="41" xfId="0" applyFont="1" applyFill="1" applyBorder="1" applyAlignment="1" applyProtection="1">
      <alignment horizontal="center" vertical="center"/>
    </xf>
    <xf numFmtId="166" fontId="6" fillId="0" borderId="41" xfId="0" applyNumberFormat="1" applyFont="1" applyFill="1" applyBorder="1" applyAlignment="1" applyProtection="1">
      <alignment horizontal="center" vertical="center"/>
    </xf>
    <xf numFmtId="3" fontId="6" fillId="0" borderId="42" xfId="0" applyNumberFormat="1" applyFont="1" applyFill="1" applyBorder="1" applyAlignment="1" applyProtection="1">
      <alignment horizontal="center" vertical="center"/>
    </xf>
    <xf numFmtId="3" fontId="4" fillId="0" borderId="49" xfId="0" applyNumberFormat="1" applyFont="1" applyFill="1" applyBorder="1" applyAlignment="1" applyProtection="1">
      <alignment horizontal="center" vertical="center"/>
    </xf>
    <xf numFmtId="168" fontId="4" fillId="0" borderId="55" xfId="0" applyFont="1" applyFill="1" applyBorder="1" applyAlignment="1" applyProtection="1">
      <alignment horizontal="left" vertical="top"/>
    </xf>
    <xf numFmtId="168" fontId="4" fillId="0" borderId="50" xfId="0" applyFont="1" applyFill="1" applyBorder="1" applyAlignment="1" applyProtection="1">
      <alignment horizontal="center" vertical="top"/>
    </xf>
    <xf numFmtId="166" fontId="4" fillId="0" borderId="50" xfId="0" applyNumberFormat="1" applyFont="1" applyFill="1" applyBorder="1" applyAlignment="1" applyProtection="1">
      <alignment horizontal="center" vertical="top"/>
    </xf>
    <xf numFmtId="3" fontId="4" fillId="0" borderId="51" xfId="0" applyNumberFormat="1" applyFont="1" applyFill="1" applyBorder="1" applyAlignment="1" applyProtection="1">
      <alignment vertical="top"/>
    </xf>
    <xf numFmtId="3" fontId="4" fillId="0" borderId="68" xfId="0" applyNumberFormat="1" applyFont="1" applyFill="1" applyBorder="1" applyAlignment="1" applyProtection="1">
      <alignment vertical="top"/>
    </xf>
    <xf numFmtId="3" fontId="4" fillId="0" borderId="48" xfId="0" applyNumberFormat="1" applyFont="1" applyFill="1" applyBorder="1" applyAlignment="1" applyProtection="1">
      <alignment vertical="top"/>
    </xf>
    <xf numFmtId="166" fontId="4" fillId="0" borderId="0" xfId="0" applyNumberFormat="1" applyFont="1" applyFill="1" applyAlignment="1" applyProtection="1">
      <alignment horizontal="right" vertical="top"/>
    </xf>
    <xf numFmtId="3" fontId="4" fillId="0" borderId="0" xfId="0" applyNumberFormat="1" applyFont="1" applyFill="1" applyAlignment="1" applyProtection="1">
      <alignment vertical="top"/>
    </xf>
    <xf numFmtId="166" fontId="0" fillId="0" borderId="0" xfId="0" applyNumberFormat="1" applyFill="1" applyAlignment="1" applyProtection="1">
      <alignment vertical="top"/>
    </xf>
    <xf numFmtId="0" fontId="6" fillId="0" borderId="60" xfId="0" applyNumberFormat="1" applyFont="1" applyFill="1" applyBorder="1" applyAlignment="1" applyProtection="1">
      <alignment horizontal="center" vertical="center"/>
    </xf>
    <xf numFmtId="168" fontId="6" fillId="0" borderId="50" xfId="0" applyFont="1" applyFill="1" applyBorder="1" applyAlignment="1" applyProtection="1">
      <alignment vertical="center"/>
    </xf>
    <xf numFmtId="168" fontId="6" fillId="0" borderId="62" xfId="0" applyFont="1" applyFill="1" applyBorder="1" applyAlignment="1" applyProtection="1">
      <alignment horizontal="center" vertical="center"/>
    </xf>
    <xf numFmtId="166" fontId="6" fillId="0" borderId="62" xfId="0" applyNumberFormat="1" applyFont="1" applyFill="1" applyBorder="1" applyAlignment="1" applyProtection="1">
      <alignment horizontal="center" vertical="center"/>
    </xf>
    <xf numFmtId="3" fontId="6" fillId="0" borderId="63" xfId="0" applyNumberFormat="1" applyFont="1" applyFill="1" applyBorder="1" applyAlignment="1" applyProtection="1">
      <alignment horizontal="center" vertical="center"/>
    </xf>
    <xf numFmtId="0" fontId="4" fillId="0" borderId="53" xfId="0" applyNumberFormat="1" applyFont="1" applyFill="1" applyBorder="1" applyAlignment="1" applyProtection="1">
      <alignment horizontal="right" vertical="top"/>
    </xf>
    <xf numFmtId="168" fontId="4" fillId="0" borderId="59" xfId="0" applyFont="1" applyFill="1" applyBorder="1" applyAlignment="1" applyProtection="1">
      <alignment horizontal="center" vertical="top"/>
    </xf>
    <xf numFmtId="0" fontId="4" fillId="0" borderId="46" xfId="0" applyNumberFormat="1" applyFont="1" applyFill="1" applyBorder="1" applyAlignment="1" applyProtection="1">
      <alignment horizontal="right" vertical="top"/>
    </xf>
    <xf numFmtId="168" fontId="4" fillId="0" borderId="52" xfId="0" applyFont="1" applyFill="1" applyBorder="1" applyAlignment="1" applyProtection="1">
      <alignment horizontal="left" vertical="top"/>
    </xf>
    <xf numFmtId="168" fontId="4" fillId="0" borderId="47" xfId="0" applyFont="1" applyFill="1" applyBorder="1" applyAlignment="1" applyProtection="1">
      <alignment horizontal="center" vertical="top"/>
    </xf>
    <xf numFmtId="166" fontId="4" fillId="0" borderId="47" xfId="0" applyNumberFormat="1" applyFont="1" applyFill="1" applyBorder="1" applyAlignment="1" applyProtection="1">
      <alignment horizontal="center" vertical="center"/>
    </xf>
    <xf numFmtId="3" fontId="4" fillId="0" borderId="58" xfId="0" applyNumberFormat="1" applyFont="1" applyFill="1" applyBorder="1" applyAlignment="1" applyProtection="1">
      <alignment vertical="top"/>
    </xf>
    <xf numFmtId="168" fontId="4" fillId="0" borderId="10" xfId="0" applyFont="1" applyFill="1" applyBorder="1" applyAlignment="1" applyProtection="1">
      <alignment horizontal="left" vertical="top"/>
    </xf>
    <xf numFmtId="168" fontId="6" fillId="0" borderId="61" xfId="0" applyFont="1" applyFill="1" applyBorder="1" applyAlignment="1" applyProtection="1">
      <alignment vertical="center"/>
    </xf>
    <xf numFmtId="0" fontId="4" fillId="0" borderId="43" xfId="0" applyNumberFormat="1" applyFont="1" applyFill="1" applyBorder="1" applyAlignment="1" applyProtection="1">
      <alignment horizontal="center" vertical="center"/>
    </xf>
    <xf numFmtId="168" fontId="4" fillId="0" borderId="37" xfId="0" applyFont="1" applyFill="1" applyBorder="1" applyAlignment="1" applyProtection="1">
      <alignment horizontal="left" vertical="top"/>
    </xf>
    <xf numFmtId="168" fontId="4" fillId="0" borderId="54" xfId="0" applyFont="1" applyFill="1" applyBorder="1" applyAlignment="1" applyProtection="1">
      <alignment horizontal="left" vertical="top"/>
    </xf>
    <xf numFmtId="0" fontId="0" fillId="0" borderId="0" xfId="0" applyNumberFormat="1" applyFill="1" applyAlignment="1" applyProtection="1">
      <alignment horizontal="right" vertical="top"/>
    </xf>
    <xf numFmtId="168" fontId="0" fillId="0" borderId="0" xfId="0" applyFill="1" applyAlignment="1" applyProtection="1">
      <alignment vertical="top"/>
    </xf>
    <xf numFmtId="168" fontId="0" fillId="0" borderId="0" xfId="0" applyFill="1" applyAlignment="1" applyProtection="1">
      <alignment horizontal="center" vertical="top"/>
    </xf>
    <xf numFmtId="3" fontId="0" fillId="0" borderId="0" xfId="0" applyNumberFormat="1" applyFill="1" applyAlignment="1" applyProtection="1">
      <alignment horizontal="right" vertical="top"/>
    </xf>
    <xf numFmtId="168" fontId="34" fillId="0" borderId="0" xfId="0" applyFont="1" applyAlignment="1" applyProtection="1">
      <alignment horizontal="center" vertical="center"/>
    </xf>
    <xf numFmtId="0" fontId="36" fillId="0" borderId="39" xfId="0" applyNumberFormat="1" applyFont="1" applyBorder="1" applyAlignment="1" applyProtection="1">
      <alignment horizontal="center" vertical="center"/>
    </xf>
    <xf numFmtId="168" fontId="36" fillId="0" borderId="40" xfId="0" applyFont="1" applyBorder="1" applyAlignment="1" applyProtection="1">
      <alignment vertical="center"/>
    </xf>
    <xf numFmtId="168" fontId="36" fillId="0" borderId="41" xfId="0" applyFont="1" applyBorder="1" applyAlignment="1" applyProtection="1">
      <alignment horizontal="center" vertical="center"/>
    </xf>
    <xf numFmtId="3" fontId="36" fillId="0" borderId="42" xfId="0" applyNumberFormat="1" applyFont="1" applyBorder="1" applyAlignment="1" applyProtection="1">
      <alignment horizontal="center" vertical="center"/>
    </xf>
    <xf numFmtId="168" fontId="34" fillId="0" borderId="44" xfId="0" applyFont="1" applyBorder="1" applyAlignment="1" applyProtection="1">
      <alignment horizontal="center" vertical="center"/>
    </xf>
    <xf numFmtId="3" fontId="34" fillId="0" borderId="45" xfId="0" applyNumberFormat="1" applyFont="1" applyBorder="1" applyAlignment="1" applyProtection="1">
      <alignment vertical="center"/>
    </xf>
    <xf numFmtId="168" fontId="35" fillId="0" borderId="10" xfId="0" applyFont="1" applyBorder="1" applyAlignment="1" applyProtection="1">
      <alignment horizontal="left" vertical="center"/>
    </xf>
    <xf numFmtId="168" fontId="34" fillId="0" borderId="10" xfId="0" applyFont="1" applyBorder="1" applyAlignment="1" applyProtection="1">
      <alignment horizontal="center" vertical="center"/>
    </xf>
    <xf numFmtId="3" fontId="34" fillId="0" borderId="36" xfId="0" applyNumberFormat="1" applyFont="1" applyBorder="1" applyAlignment="1" applyProtection="1">
      <alignment vertical="center"/>
    </xf>
    <xf numFmtId="0" fontId="36" fillId="0" borderId="60" xfId="0" applyNumberFormat="1" applyFont="1" applyBorder="1" applyAlignment="1" applyProtection="1">
      <alignment horizontal="center" vertical="center"/>
    </xf>
    <xf numFmtId="168" fontId="36" fillId="0" borderId="71" xfId="0" applyFont="1" applyBorder="1" applyAlignment="1" applyProtection="1">
      <alignment vertical="center"/>
    </xf>
    <xf numFmtId="168" fontId="36" fillId="0" borderId="50" xfId="0" applyFont="1" applyBorder="1" applyAlignment="1" applyProtection="1">
      <alignment horizontal="center" vertical="center"/>
    </xf>
    <xf numFmtId="3" fontId="36" fillId="0" borderId="63" xfId="0" applyNumberFormat="1" applyFont="1" applyBorder="1" applyAlignment="1" applyProtection="1">
      <alignment horizontal="center" vertical="center"/>
    </xf>
    <xf numFmtId="0" fontId="34" fillId="0" borderId="53" xfId="0" applyNumberFormat="1" applyFont="1" applyBorder="1" applyAlignment="1" applyProtection="1">
      <alignment horizontal="right" vertical="center"/>
    </xf>
    <xf numFmtId="168" fontId="34" fillId="0" borderId="54" xfId="0" applyFont="1" applyBorder="1" applyAlignment="1" applyProtection="1">
      <alignment horizontal="left" vertical="center"/>
    </xf>
    <xf numFmtId="0" fontId="34" fillId="0" borderId="10" xfId="0" applyNumberFormat="1" applyFont="1" applyBorder="1" applyAlignment="1" applyProtection="1">
      <alignment horizontal="right" vertical="center"/>
    </xf>
    <xf numFmtId="168" fontId="34" fillId="0" borderId="10" xfId="0" applyFont="1" applyBorder="1" applyAlignment="1" applyProtection="1">
      <alignment vertical="center"/>
    </xf>
    <xf numFmtId="3" fontId="4" fillId="0" borderId="23" xfId="0" applyNumberFormat="1" applyFont="1" applyBorder="1" applyAlignment="1" applyProtection="1">
      <alignment vertical="center"/>
    </xf>
    <xf numFmtId="168" fontId="4" fillId="0" borderId="37" xfId="0" applyFont="1" applyBorder="1" applyAlignment="1" applyProtection="1">
      <alignment horizontal="left" vertical="top"/>
      <protection hidden="1"/>
    </xf>
    <xf numFmtId="168" fontId="4" fillId="0" borderId="44" xfId="0" applyFont="1" applyBorder="1" applyAlignment="1" applyProtection="1">
      <alignment horizontal="center" vertical="top"/>
      <protection hidden="1"/>
    </xf>
    <xf numFmtId="168" fontId="4" fillId="0" borderId="37" xfId="0" applyFont="1" applyBorder="1" applyAlignment="1" applyProtection="1">
      <alignment horizontal="left" vertical="center"/>
      <protection hidden="1"/>
    </xf>
    <xf numFmtId="3" fontId="4" fillId="0" borderId="44" xfId="0" applyNumberFormat="1" applyFont="1" applyBorder="1" applyAlignment="1" applyProtection="1">
      <alignment horizontal="center" vertical="top"/>
      <protection hidden="1"/>
    </xf>
    <xf numFmtId="168" fontId="4" fillId="0" borderId="37" xfId="0" applyFont="1" applyBorder="1" applyAlignment="1" applyProtection="1">
      <alignment horizontal="left" vertical="top" indent="1"/>
      <protection hidden="1"/>
    </xf>
    <xf numFmtId="168" fontId="4" fillId="0" borderId="61" xfId="0" applyFont="1" applyBorder="1" applyAlignment="1" applyProtection="1">
      <alignment horizontal="left" vertical="top"/>
    </xf>
    <xf numFmtId="168" fontId="4" fillId="0" borderId="62" xfId="0" applyFont="1" applyBorder="1" applyAlignment="1" applyProtection="1">
      <alignment horizontal="center" vertical="top"/>
    </xf>
    <xf numFmtId="3" fontId="4" fillId="0" borderId="57" xfId="0" applyNumberFormat="1" applyFont="1" applyFill="1" applyBorder="1" applyAlignment="1" applyProtection="1">
      <alignment vertical="top"/>
    </xf>
    <xf numFmtId="168" fontId="4" fillId="0" borderId="44" xfId="0" applyFont="1" applyBorder="1" applyAlignment="1" applyProtection="1">
      <alignment horizontal="left" vertical="top" indent="1"/>
      <protection hidden="1"/>
    </xf>
    <xf numFmtId="167" fontId="4" fillId="0" borderId="44" xfId="0" applyNumberFormat="1" applyFont="1" applyFill="1" applyBorder="1" applyAlignment="1">
      <alignment horizontal="left" vertical="top" indent="1"/>
    </xf>
    <xf numFmtId="168" fontId="4" fillId="0" borderId="44" xfId="0" applyFont="1" applyFill="1" applyBorder="1" applyAlignment="1" applyProtection="1">
      <alignment horizontal="center" vertical="top"/>
      <protection hidden="1"/>
    </xf>
    <xf numFmtId="3" fontId="4" fillId="0" borderId="44" xfId="0" applyNumberFormat="1" applyFont="1" applyFill="1" applyBorder="1" applyAlignment="1" applyProtection="1">
      <alignment horizontal="center" vertical="top"/>
      <protection hidden="1"/>
    </xf>
    <xf numFmtId="168" fontId="4" fillId="0" borderId="44" xfId="0" applyFont="1" applyFill="1" applyBorder="1" applyAlignment="1" applyProtection="1">
      <alignment horizontal="left" vertical="top"/>
      <protection hidden="1"/>
    </xf>
    <xf numFmtId="3" fontId="4" fillId="0" borderId="43" xfId="0" applyNumberFormat="1" applyFont="1" applyFill="1" applyBorder="1" applyAlignment="1">
      <alignment horizontal="center" vertical="top"/>
    </xf>
    <xf numFmtId="167" fontId="4" fillId="0" borderId="44" xfId="0" applyNumberFormat="1" applyFont="1" applyFill="1" applyBorder="1" applyAlignment="1">
      <alignment vertical="top"/>
    </xf>
    <xf numFmtId="0" fontId="4" fillId="0" borderId="43" xfId="0" applyNumberFormat="1" applyFont="1" applyBorder="1" applyAlignment="1" applyProtection="1">
      <alignment horizontal="right" vertical="top"/>
      <protection hidden="1"/>
    </xf>
    <xf numFmtId="168" fontId="4" fillId="0" borderId="10" xfId="0" applyFont="1" applyFill="1" applyBorder="1" applyAlignment="1" applyProtection="1">
      <alignment horizontal="center" vertical="top"/>
      <protection hidden="1"/>
    </xf>
    <xf numFmtId="0" fontId="4" fillId="0" borderId="43" xfId="0" applyNumberFormat="1" applyFont="1" applyFill="1" applyBorder="1" applyAlignment="1" applyProtection="1">
      <alignment horizontal="right" vertical="top"/>
      <protection hidden="1"/>
    </xf>
    <xf numFmtId="168" fontId="4" fillId="0" borderId="37" xfId="0" applyFont="1" applyFill="1" applyBorder="1" applyAlignment="1" applyProtection="1">
      <alignment horizontal="left" vertical="top" indent="1"/>
      <protection hidden="1"/>
    </xf>
    <xf numFmtId="3" fontId="39" fillId="0" borderId="43" xfId="0" applyNumberFormat="1" applyFont="1" applyFill="1" applyBorder="1" applyAlignment="1">
      <alignment horizontal="center" vertical="top"/>
    </xf>
    <xf numFmtId="167" fontId="39" fillId="0" borderId="44" xfId="0" applyNumberFormat="1" applyFont="1" applyFill="1" applyBorder="1" applyAlignment="1">
      <alignment vertical="top"/>
    </xf>
    <xf numFmtId="168" fontId="39" fillId="0" borderId="44" xfId="0" applyFont="1" applyFill="1" applyBorder="1" applyAlignment="1" applyProtection="1">
      <alignment horizontal="center" vertical="top"/>
      <protection hidden="1"/>
    </xf>
    <xf numFmtId="3" fontId="39" fillId="0" borderId="44" xfId="0" applyNumberFormat="1" applyFont="1" applyFill="1" applyBorder="1" applyAlignment="1" applyProtection="1">
      <alignment horizontal="center" vertical="top"/>
      <protection hidden="1"/>
    </xf>
    <xf numFmtId="167" fontId="4" fillId="0" borderId="75" xfId="0" applyNumberFormat="1" applyFont="1" applyFill="1" applyBorder="1" applyAlignment="1">
      <alignment vertical="top"/>
    </xf>
    <xf numFmtId="3" fontId="4" fillId="0" borderId="44" xfId="0" applyNumberFormat="1" applyFont="1" applyFill="1" applyBorder="1" applyAlignment="1" applyProtection="1">
      <alignment horizontal="center" vertical="center"/>
      <protection hidden="1"/>
    </xf>
    <xf numFmtId="168" fontId="4" fillId="0" borderId="59" xfId="0" applyFont="1" applyFill="1" applyBorder="1" applyAlignment="1" applyProtection="1">
      <alignment horizontal="center" vertical="top"/>
      <protection hidden="1"/>
    </xf>
    <xf numFmtId="168" fontId="4" fillId="0" borderId="37" xfId="0" applyFont="1" applyFill="1" applyBorder="1" applyAlignment="1" applyProtection="1">
      <alignment horizontal="left" vertical="top"/>
      <protection hidden="1"/>
    </xf>
    <xf numFmtId="167" fontId="4" fillId="0" borderId="75" xfId="0" applyNumberFormat="1" applyFont="1" applyFill="1" applyBorder="1" applyAlignment="1">
      <alignment horizontal="left" vertical="top" indent="1"/>
    </xf>
    <xf numFmtId="0" fontId="5" fillId="0" borderId="0" xfId="0" applyNumberFormat="1" applyFont="1" applyFill="1" applyBorder="1" applyAlignment="1" applyProtection="1">
      <alignment horizontal="right" vertical="top"/>
      <protection hidden="1"/>
    </xf>
    <xf numFmtId="168" fontId="5" fillId="0" borderId="0" xfId="0" applyFont="1" applyFill="1" applyAlignment="1" applyProtection="1">
      <alignment horizontal="left" vertical="top"/>
      <protection hidden="1"/>
    </xf>
    <xf numFmtId="168" fontId="4" fillId="0" borderId="0" xfId="0" applyFont="1" applyFill="1" applyAlignment="1" applyProtection="1">
      <alignment horizontal="center" vertical="top"/>
      <protection hidden="1"/>
    </xf>
    <xf numFmtId="166" fontId="4" fillId="0" borderId="0" xfId="0" applyNumberFormat="1" applyFont="1" applyFill="1" applyAlignment="1" applyProtection="1">
      <alignment horizontal="right" vertical="top"/>
      <protection hidden="1"/>
    </xf>
    <xf numFmtId="3" fontId="4" fillId="0" borderId="0" xfId="0" applyNumberFormat="1" applyFont="1" applyFill="1" applyAlignment="1" applyProtection="1">
      <alignment vertical="top"/>
      <protection hidden="1"/>
    </xf>
    <xf numFmtId="166" fontId="0" fillId="0" borderId="0" xfId="0" applyNumberFormat="1" applyFill="1" applyAlignment="1">
      <alignment vertical="top"/>
    </xf>
    <xf numFmtId="0" fontId="6" fillId="0" borderId="39" xfId="0" applyNumberFormat="1" applyFont="1" applyFill="1" applyBorder="1" applyAlignment="1" applyProtection="1">
      <alignment horizontal="center" vertical="top"/>
      <protection hidden="1"/>
    </xf>
    <xf numFmtId="168" fontId="6" fillId="0" borderId="40" xfId="0" applyFont="1" applyFill="1" applyBorder="1" applyAlignment="1" applyProtection="1">
      <alignment vertical="top"/>
      <protection hidden="1"/>
    </xf>
    <xf numFmtId="168" fontId="6" fillId="0" borderId="41" xfId="0" applyFont="1" applyFill="1" applyBorder="1" applyAlignment="1" applyProtection="1">
      <alignment horizontal="center" vertical="top"/>
      <protection hidden="1"/>
    </xf>
    <xf numFmtId="166" fontId="6" fillId="0" borderId="41" xfId="0" applyNumberFormat="1" applyFont="1" applyFill="1" applyBorder="1" applyAlignment="1" applyProtection="1">
      <alignment horizontal="center" vertical="top"/>
      <protection hidden="1"/>
    </xf>
    <xf numFmtId="3" fontId="6" fillId="0" borderId="42" xfId="0" applyNumberFormat="1" applyFont="1" applyFill="1" applyBorder="1" applyAlignment="1" applyProtection="1">
      <alignment horizontal="center" vertical="top"/>
      <protection hidden="1"/>
    </xf>
    <xf numFmtId="3" fontId="4" fillId="0" borderId="45" xfId="0" applyNumberFormat="1" applyFont="1" applyFill="1" applyBorder="1" applyAlignment="1" applyProtection="1">
      <alignment vertical="top"/>
      <protection hidden="1"/>
    </xf>
    <xf numFmtId="168" fontId="4" fillId="0" borderId="57" xfId="0" applyFont="1" applyFill="1" applyBorder="1" applyAlignment="1" applyProtection="1">
      <alignment horizontal="center" vertical="top"/>
      <protection hidden="1"/>
    </xf>
    <xf numFmtId="0" fontId="4" fillId="0" borderId="12" xfId="0" applyNumberFormat="1" applyFont="1" applyFill="1" applyBorder="1" applyAlignment="1" applyProtection="1">
      <alignment horizontal="right" vertical="top"/>
      <protection hidden="1"/>
    </xf>
    <xf numFmtId="168" fontId="4" fillId="0" borderId="12" xfId="0" applyFont="1" applyFill="1" applyBorder="1" applyAlignment="1" applyProtection="1">
      <alignment horizontal="left" vertical="top"/>
      <protection hidden="1"/>
    </xf>
    <xf numFmtId="168" fontId="4" fillId="0" borderId="12" xfId="0" applyFont="1" applyFill="1" applyBorder="1" applyAlignment="1" applyProtection="1">
      <alignment horizontal="center" vertical="top"/>
      <protection hidden="1"/>
    </xf>
    <xf numFmtId="166" fontId="4" fillId="0" borderId="12" xfId="0" applyNumberFormat="1" applyFont="1" applyFill="1" applyBorder="1" applyAlignment="1" applyProtection="1">
      <alignment horizontal="right" vertical="top"/>
      <protection hidden="1"/>
    </xf>
    <xf numFmtId="3" fontId="4" fillId="0" borderId="12" xfId="0" applyNumberFormat="1" applyFont="1" applyFill="1" applyBorder="1" applyAlignment="1" applyProtection="1">
      <alignment vertical="top"/>
      <protection hidden="1"/>
    </xf>
    <xf numFmtId="0" fontId="5" fillId="0" borderId="35" xfId="0" applyNumberFormat="1" applyFont="1" applyFill="1" applyBorder="1" applyAlignment="1" applyProtection="1">
      <alignment horizontal="right" vertical="top"/>
      <protection hidden="1"/>
    </xf>
    <xf numFmtId="168" fontId="5" fillId="0" borderId="10" xfId="0" applyFont="1" applyFill="1" applyBorder="1" applyAlignment="1" applyProtection="1">
      <alignment horizontal="left" vertical="top"/>
      <protection hidden="1"/>
    </xf>
    <xf numFmtId="166" fontId="4" fillId="0" borderId="10" xfId="0" applyNumberFormat="1" applyFont="1" applyFill="1" applyBorder="1" applyAlignment="1" applyProtection="1">
      <alignment horizontal="right" vertical="top"/>
      <protection hidden="1"/>
    </xf>
    <xf numFmtId="3" fontId="4" fillId="0" borderId="36" xfId="0" applyNumberFormat="1" applyFont="1" applyFill="1" applyBorder="1" applyAlignment="1" applyProtection="1">
      <alignment vertical="top"/>
      <protection hidden="1"/>
    </xf>
    <xf numFmtId="0" fontId="4" fillId="0" borderId="43" xfId="0" applyNumberFormat="1" applyFont="1" applyBorder="1" applyAlignment="1" applyProtection="1">
      <alignment horizontal="right" vertical="center"/>
      <protection hidden="1"/>
    </xf>
    <xf numFmtId="1" fontId="4" fillId="0" borderId="43" xfId="0" applyNumberFormat="1" applyFont="1" applyBorder="1" applyAlignment="1" applyProtection="1">
      <alignment horizontal="right" vertical="center"/>
      <protection hidden="1"/>
    </xf>
    <xf numFmtId="168" fontId="4" fillId="0" borderId="44" xfId="0" applyFont="1" applyBorder="1" applyAlignment="1" applyProtection="1">
      <alignment horizontal="center" vertical="center"/>
      <protection hidden="1"/>
    </xf>
    <xf numFmtId="3" fontId="4" fillId="0" borderId="44" xfId="0" applyNumberFormat="1" applyFont="1" applyBorder="1" applyAlignment="1">
      <alignment horizontal="center" vertical="center"/>
    </xf>
    <xf numFmtId="168" fontId="4" fillId="0" borderId="37" xfId="0" applyFont="1" applyBorder="1" applyAlignment="1" applyProtection="1">
      <alignment horizontal="left" vertical="center" indent="1"/>
      <protection hidden="1"/>
    </xf>
    <xf numFmtId="168" fontId="4" fillId="0" borderId="37" xfId="0" applyFont="1" applyFill="1" applyBorder="1" applyAlignment="1" applyProtection="1">
      <alignment horizontal="left" vertical="center"/>
      <protection hidden="1"/>
    </xf>
    <xf numFmtId="168" fontId="4" fillId="0" borderId="44" xfId="0" applyFont="1" applyFill="1" applyBorder="1" applyAlignment="1" applyProtection="1">
      <alignment horizontal="center" vertical="center"/>
      <protection hidden="1"/>
    </xf>
    <xf numFmtId="168" fontId="4" fillId="0" borderId="59" xfId="0" applyFont="1" applyBorder="1" applyAlignment="1" applyProtection="1">
      <alignment horizontal="center" vertical="center"/>
      <protection hidden="1"/>
    </xf>
    <xf numFmtId="3" fontId="4" fillId="0" borderId="59" xfId="0" applyNumberFormat="1" applyFont="1" applyBorder="1" applyAlignment="1">
      <alignment vertical="center"/>
    </xf>
    <xf numFmtId="168" fontId="4" fillId="0" borderId="37" xfId="0" applyFont="1" applyFill="1" applyBorder="1" applyAlignment="1" applyProtection="1">
      <alignment horizontal="left" vertical="center" indent="1"/>
      <protection hidden="1"/>
    </xf>
    <xf numFmtId="3" fontId="4" fillId="0" borderId="45" xfId="0" applyNumberFormat="1" applyFont="1" applyBorder="1" applyAlignment="1" applyProtection="1">
      <alignment vertical="center"/>
      <protection hidden="1"/>
    </xf>
    <xf numFmtId="3" fontId="4" fillId="0" borderId="58" xfId="0" applyNumberFormat="1" applyFont="1" applyBorder="1" applyAlignment="1" applyProtection="1">
      <alignment vertical="center"/>
      <protection hidden="1"/>
    </xf>
    <xf numFmtId="3" fontId="4" fillId="0" borderId="59" xfId="0" applyNumberFormat="1" applyFont="1" applyBorder="1" applyAlignment="1">
      <alignment horizontal="center" vertical="center"/>
    </xf>
    <xf numFmtId="168" fontId="4" fillId="0" borderId="44" xfId="0" applyFont="1" applyBorder="1" applyAlignment="1" applyProtection="1">
      <alignment vertical="center"/>
      <protection hidden="1"/>
    </xf>
    <xf numFmtId="0" fontId="4" fillId="0" borderId="43" xfId="0" applyNumberFormat="1" applyFont="1" applyBorder="1" applyAlignment="1" applyProtection="1">
      <alignment horizontal="center" vertical="center"/>
      <protection hidden="1"/>
    </xf>
    <xf numFmtId="3" fontId="4" fillId="0" borderId="59" xfId="0" applyNumberFormat="1" applyFont="1" applyBorder="1" applyAlignment="1" applyProtection="1">
      <alignment horizontal="center" vertical="center" shrinkToFit="1"/>
      <protection locked="0"/>
    </xf>
    <xf numFmtId="0" fontId="6" fillId="0" borderId="60" xfId="0" applyNumberFormat="1" applyFont="1" applyFill="1" applyBorder="1" applyAlignment="1" applyProtection="1">
      <alignment horizontal="center" vertical="top"/>
      <protection hidden="1"/>
    </xf>
    <xf numFmtId="168" fontId="6" fillId="0" borderId="61" xfId="0" applyFont="1" applyFill="1" applyBorder="1" applyAlignment="1" applyProtection="1">
      <alignment vertical="top"/>
      <protection hidden="1"/>
    </xf>
    <xf numFmtId="168" fontId="6" fillId="0" borderId="62" xfId="0" applyFont="1" applyFill="1" applyBorder="1" applyAlignment="1" applyProtection="1">
      <alignment horizontal="center" vertical="top"/>
      <protection hidden="1"/>
    </xf>
    <xf numFmtId="166" fontId="6" fillId="0" borderId="62" xfId="0" applyNumberFormat="1" applyFont="1" applyFill="1" applyBorder="1" applyAlignment="1" applyProtection="1">
      <alignment horizontal="center" vertical="top"/>
      <protection hidden="1"/>
    </xf>
    <xf numFmtId="3" fontId="6" fillId="0" borderId="63" xfId="0" applyNumberFormat="1" applyFont="1" applyFill="1" applyBorder="1" applyAlignment="1" applyProtection="1">
      <alignment horizontal="center" vertical="top"/>
      <protection hidden="1"/>
    </xf>
    <xf numFmtId="3" fontId="4" fillId="0" borderId="56" xfId="0" applyNumberFormat="1" applyFont="1" applyFill="1" applyBorder="1" applyAlignment="1">
      <alignment horizontal="center" vertical="top"/>
    </xf>
    <xf numFmtId="168" fontId="4" fillId="0" borderId="62" xfId="0" applyFont="1" applyFill="1" applyBorder="1" applyAlignment="1" applyProtection="1">
      <alignment horizontal="left" vertical="top"/>
      <protection hidden="1"/>
    </xf>
    <xf numFmtId="166" fontId="4" fillId="0" borderId="57" xfId="0" applyNumberFormat="1" applyFont="1" applyFill="1" applyBorder="1" applyAlignment="1" applyProtection="1">
      <alignment horizontal="center" vertical="top"/>
      <protection hidden="1"/>
    </xf>
    <xf numFmtId="3" fontId="4" fillId="24" borderId="44" xfId="0" applyNumberFormat="1" applyFont="1" applyFill="1" applyBorder="1" applyAlignment="1" applyProtection="1">
      <alignment horizontal="center" vertical="center"/>
      <protection locked="0"/>
    </xf>
    <xf numFmtId="3" fontId="4" fillId="24" borderId="44" xfId="0" applyNumberFormat="1" applyFont="1" applyFill="1" applyBorder="1" applyAlignment="1">
      <alignment horizontal="center" vertical="center"/>
    </xf>
    <xf numFmtId="3" fontId="4" fillId="24" borderId="44" xfId="0" applyNumberFormat="1" applyFont="1" applyFill="1" applyBorder="1" applyAlignment="1" applyProtection="1">
      <alignment horizontal="center" vertical="center"/>
    </xf>
    <xf numFmtId="0" fontId="4" fillId="24" borderId="43" xfId="0" applyNumberFormat="1" applyFont="1" applyFill="1" applyBorder="1" applyAlignment="1" applyProtection="1">
      <alignment horizontal="right" vertical="top"/>
      <protection hidden="1"/>
    </xf>
    <xf numFmtId="3" fontId="41" fillId="0" borderId="13" xfId="0" applyNumberFormat="1" applyFont="1" applyBorder="1" applyAlignment="1" applyProtection="1">
      <alignment vertical="center"/>
      <protection hidden="1"/>
    </xf>
    <xf numFmtId="3" fontId="42" fillId="0" borderId="14" xfId="0" applyNumberFormat="1" applyFont="1" applyBorder="1" applyAlignment="1" applyProtection="1">
      <alignment horizontal="left" vertical="center"/>
      <protection hidden="1"/>
    </xf>
    <xf numFmtId="0" fontId="42" fillId="0" borderId="0" xfId="0" applyNumberFormat="1" applyFont="1" applyProtection="1">
      <protection locked="0"/>
    </xf>
    <xf numFmtId="0" fontId="42" fillId="0" borderId="0" xfId="0" applyNumberFormat="1" applyFont="1" applyBorder="1" applyProtection="1">
      <protection locked="0"/>
    </xf>
    <xf numFmtId="3" fontId="43" fillId="0" borderId="29" xfId="0" applyNumberFormat="1" applyFont="1" applyBorder="1" applyAlignment="1" applyProtection="1">
      <alignment vertical="center"/>
    </xf>
    <xf numFmtId="3" fontId="42" fillId="0" borderId="16" xfId="0" applyNumberFormat="1" applyFont="1" applyBorder="1" applyAlignment="1" applyProtection="1">
      <alignment vertical="center"/>
      <protection hidden="1"/>
    </xf>
    <xf numFmtId="3" fontId="41" fillId="0" borderId="17" xfId="0" applyNumberFormat="1" applyFont="1" applyBorder="1" applyAlignment="1" applyProtection="1">
      <alignment vertical="center"/>
      <protection hidden="1"/>
    </xf>
    <xf numFmtId="3" fontId="41" fillId="0" borderId="18" xfId="0" applyNumberFormat="1" applyFont="1" applyBorder="1" applyAlignment="1" applyProtection="1">
      <alignment horizontal="left" vertical="center"/>
      <protection hidden="1"/>
    </xf>
    <xf numFmtId="0" fontId="44" fillId="0" borderId="0" xfId="0" applyNumberFormat="1" applyFont="1" applyFill="1" applyBorder="1" applyAlignment="1" applyProtection="1">
      <alignment horizontal="right" vertical="top"/>
    </xf>
    <xf numFmtId="168" fontId="44" fillId="0" borderId="0" xfId="0" applyFont="1" applyFill="1" applyAlignment="1" applyProtection="1">
      <alignment horizontal="left" vertical="top"/>
    </xf>
    <xf numFmtId="168" fontId="45" fillId="0" borderId="0" xfId="0" applyFont="1" applyFill="1" applyAlignment="1" applyProtection="1">
      <alignment horizontal="center" vertical="top"/>
    </xf>
    <xf numFmtId="168" fontId="45" fillId="0" borderId="0" xfId="0" applyFont="1" applyFill="1" applyAlignment="1" applyProtection="1">
      <alignment horizontal="right" vertical="top"/>
    </xf>
    <xf numFmtId="3" fontId="45" fillId="0" borderId="0" xfId="0" applyNumberFormat="1" applyFont="1" applyFill="1" applyAlignment="1" applyProtection="1">
      <alignment horizontal="right" vertical="top"/>
    </xf>
    <xf numFmtId="0" fontId="42" fillId="0" borderId="0" xfId="0" applyNumberFormat="1" applyFont="1" applyBorder="1" applyAlignment="1" applyProtection="1">
      <alignment vertical="center"/>
      <protection locked="0"/>
    </xf>
    <xf numFmtId="168" fontId="45" fillId="0" borderId="0" xfId="0" applyFont="1" applyBorder="1" applyAlignment="1" applyProtection="1">
      <alignment vertical="center"/>
      <protection locked="0"/>
    </xf>
    <xf numFmtId="168" fontId="42" fillId="0" borderId="0" xfId="0" applyFont="1" applyBorder="1" applyAlignment="1" applyProtection="1">
      <alignment vertical="center"/>
      <protection locked="0"/>
    </xf>
    <xf numFmtId="0" fontId="44" fillId="0" borderId="35" xfId="0" applyNumberFormat="1" applyFont="1" applyBorder="1" applyAlignment="1" applyProtection="1">
      <alignment horizontal="right" vertical="center"/>
    </xf>
    <xf numFmtId="168" fontId="44" fillId="0" borderId="10" xfId="0" applyFont="1" applyBorder="1" applyAlignment="1" applyProtection="1">
      <alignment horizontal="left" vertical="center"/>
    </xf>
    <xf numFmtId="168" fontId="45" fillId="0" borderId="10" xfId="0" applyFont="1" applyBorder="1" applyAlignment="1" applyProtection="1">
      <alignment horizontal="center" vertical="center"/>
    </xf>
    <xf numFmtId="3" fontId="45" fillId="0" borderId="10" xfId="0" applyNumberFormat="1" applyFont="1" applyBorder="1" applyAlignment="1" applyProtection="1">
      <alignment horizontal="center" vertical="center"/>
    </xf>
    <xf numFmtId="3" fontId="45" fillId="0" borderId="36" xfId="0" applyNumberFormat="1" applyFont="1" applyBorder="1" applyAlignment="1" applyProtection="1">
      <alignment vertical="center"/>
    </xf>
    <xf numFmtId="0" fontId="45" fillId="0" borderId="0" xfId="0" applyNumberFormat="1" applyFont="1" applyBorder="1" applyAlignment="1" applyProtection="1">
      <alignment horizontal="center" vertical="center"/>
    </xf>
    <xf numFmtId="168" fontId="45" fillId="0" borderId="0" xfId="0" applyFont="1" applyBorder="1" applyAlignment="1" applyProtection="1">
      <alignment horizontal="left" vertical="center" indent="1"/>
    </xf>
    <xf numFmtId="168" fontId="45" fillId="0" borderId="0" xfId="0" applyFont="1" applyBorder="1" applyAlignment="1" applyProtection="1">
      <alignment horizontal="center" vertical="center"/>
    </xf>
    <xf numFmtId="3" fontId="45" fillId="0" borderId="0" xfId="0" applyNumberFormat="1" applyFont="1" applyBorder="1" applyAlignment="1" applyProtection="1">
      <alignment horizontal="center" vertical="center"/>
    </xf>
    <xf numFmtId="3" fontId="45" fillId="0" borderId="0" xfId="0" applyNumberFormat="1" applyFont="1" applyBorder="1" applyAlignment="1" applyProtection="1">
      <alignment horizontal="center" vertical="center" shrinkToFit="1"/>
      <protection locked="0"/>
    </xf>
    <xf numFmtId="3" fontId="45" fillId="0" borderId="0" xfId="0" applyNumberFormat="1" applyFont="1" applyBorder="1" applyAlignment="1" applyProtection="1">
      <alignment vertical="center"/>
    </xf>
    <xf numFmtId="168" fontId="47" fillId="0" borderId="44" xfId="0" quotePrefix="1" applyFont="1" applyBorder="1" applyAlignment="1" applyProtection="1">
      <alignment horizontal="left" vertical="center" indent="1"/>
      <protection hidden="1"/>
    </xf>
    <xf numFmtId="49" fontId="47" fillId="0" borderId="43" xfId="0" applyNumberFormat="1" applyFont="1" applyBorder="1" applyAlignment="1" applyProtection="1">
      <alignment horizontal="right" vertical="center"/>
      <protection hidden="1"/>
    </xf>
    <xf numFmtId="168" fontId="47" fillId="0" borderId="44" xfId="0" quotePrefix="1" applyFont="1" applyBorder="1" applyAlignment="1">
      <alignment horizontal="left" vertical="center"/>
    </xf>
    <xf numFmtId="168" fontId="47" fillId="0" borderId="44" xfId="0" applyFont="1" applyBorder="1" applyAlignment="1" applyProtection="1">
      <alignment horizontal="left" vertical="center"/>
      <protection hidden="1"/>
    </xf>
    <xf numFmtId="168" fontId="47" fillId="0" borderId="44" xfId="0" applyFont="1" applyBorder="1" applyAlignment="1" applyProtection="1">
      <alignment horizontal="left" vertical="center" indent="1"/>
      <protection hidden="1"/>
    </xf>
    <xf numFmtId="168" fontId="47" fillId="0" borderId="47" xfId="0" quotePrefix="1" applyFont="1" applyBorder="1" applyAlignment="1" applyProtection="1">
      <alignment horizontal="left" vertical="center"/>
      <protection hidden="1"/>
    </xf>
    <xf numFmtId="0" fontId="42" fillId="0" borderId="0" xfId="0" applyNumberFormat="1" applyFont="1" applyAlignment="1" applyProtection="1">
      <alignment horizontal="right" vertical="center"/>
      <protection locked="0"/>
    </xf>
    <xf numFmtId="168" fontId="42" fillId="0" borderId="0" xfId="0" applyFont="1" applyAlignment="1" applyProtection="1">
      <alignment vertical="center"/>
      <protection locked="0"/>
    </xf>
    <xf numFmtId="168" fontId="42" fillId="0" borderId="0" xfId="0" applyFont="1" applyAlignment="1" applyProtection="1">
      <alignment horizontal="center" vertical="center"/>
      <protection locked="0"/>
    </xf>
    <xf numFmtId="3" fontId="42" fillId="0" borderId="0" xfId="0" applyNumberFormat="1" applyFont="1" applyAlignment="1" applyProtection="1">
      <alignment horizontal="right" vertical="center"/>
      <protection locked="0"/>
    </xf>
    <xf numFmtId="3" fontId="42" fillId="0" borderId="0" xfId="0" applyNumberFormat="1" applyFont="1" applyAlignment="1" applyProtection="1">
      <alignment horizontal="center" vertical="center" shrinkToFit="1"/>
      <protection locked="0"/>
    </xf>
    <xf numFmtId="3" fontId="42" fillId="0" borderId="0" xfId="0" applyNumberFormat="1" applyFont="1" applyAlignment="1" applyProtection="1">
      <alignment vertical="center"/>
      <protection locked="0"/>
    </xf>
    <xf numFmtId="172" fontId="4" fillId="0" borderId="0" xfId="0" applyNumberFormat="1" applyFont="1" applyBorder="1" applyAlignment="1" applyProtection="1">
      <alignment vertical="center"/>
      <protection locked="0"/>
    </xf>
    <xf numFmtId="3" fontId="4" fillId="0" borderId="44" xfId="0" applyNumberFormat="1" applyFont="1" applyBorder="1" applyAlignment="1" applyProtection="1">
      <alignment horizontal="center" vertical="top"/>
      <protection locked="0"/>
    </xf>
    <xf numFmtId="3" fontId="4" fillId="0" borderId="59" xfId="0" applyNumberFormat="1" applyFont="1" applyBorder="1" applyAlignment="1" applyProtection="1">
      <alignment horizontal="center" vertical="top"/>
      <protection locked="0"/>
    </xf>
    <xf numFmtId="0" fontId="4" fillId="0" borderId="0" xfId="0" applyNumberFormat="1" applyFont="1" applyBorder="1" applyAlignment="1" applyProtection="1">
      <alignment vertical="center"/>
      <protection locked="0"/>
    </xf>
    <xf numFmtId="0" fontId="4" fillId="0" borderId="0" xfId="48" applyNumberFormat="1" applyFont="1" applyBorder="1" applyAlignment="1" applyProtection="1">
      <alignment vertical="center"/>
      <protection locked="0"/>
    </xf>
    <xf numFmtId="0" fontId="6" fillId="0" borderId="0" xfId="48" applyNumberFormat="1" applyFont="1" applyBorder="1" applyAlignment="1" applyProtection="1">
      <alignment vertical="center"/>
      <protection locked="0"/>
    </xf>
    <xf numFmtId="0" fontId="33" fillId="0" borderId="0" xfId="48" applyNumberFormat="1" applyFont="1" applyBorder="1" applyAlignment="1" applyProtection="1">
      <alignment vertical="center"/>
      <protection locked="0"/>
    </xf>
    <xf numFmtId="0" fontId="4" fillId="0" borderId="0" xfId="28" applyNumberFormat="1" applyFont="1" applyBorder="1" applyAlignment="1" applyProtection="1">
      <alignment vertical="center"/>
      <protection locked="0"/>
    </xf>
    <xf numFmtId="0" fontId="4" fillId="0" borderId="43" xfId="0" applyNumberFormat="1" applyFont="1" applyFill="1" applyBorder="1" applyAlignment="1" applyProtection="1">
      <alignment horizontal="right" vertical="center"/>
      <protection hidden="1"/>
    </xf>
    <xf numFmtId="49" fontId="4" fillId="0" borderId="43" xfId="0" applyNumberFormat="1" applyFont="1" applyBorder="1" applyAlignment="1" applyProtection="1">
      <alignment horizontal="right" vertical="top"/>
      <protection hidden="1"/>
    </xf>
    <xf numFmtId="3" fontId="4" fillId="0" borderId="57" xfId="0" applyNumberFormat="1" applyFont="1" applyBorder="1" applyAlignment="1" applyProtection="1">
      <alignment horizontal="center" vertical="top"/>
      <protection hidden="1"/>
    </xf>
    <xf numFmtId="49" fontId="4" fillId="0" borderId="56" xfId="0" applyNumberFormat="1" applyFont="1" applyBorder="1" applyAlignment="1" applyProtection="1">
      <alignment horizontal="right" vertical="top"/>
      <protection hidden="1"/>
    </xf>
    <xf numFmtId="168" fontId="4" fillId="0" borderId="57" xfId="0" applyFont="1" applyBorder="1" applyAlignment="1" applyProtection="1">
      <alignment horizontal="center" vertical="top"/>
      <protection hidden="1"/>
    </xf>
    <xf numFmtId="168" fontId="4" fillId="0" borderId="44" xfId="0" applyFont="1" applyBorder="1" applyAlignment="1">
      <alignment horizontal="left" vertical="center" indent="1"/>
    </xf>
    <xf numFmtId="168" fontId="4" fillId="0" borderId="44" xfId="0" applyFont="1" applyBorder="1" applyAlignment="1">
      <alignment horizontal="center" vertical="center"/>
    </xf>
    <xf numFmtId="168" fontId="4" fillId="0" borderId="44" xfId="0" quotePrefix="1" applyFont="1" applyBorder="1" applyAlignment="1">
      <alignment horizontal="left" vertical="center" indent="1"/>
    </xf>
    <xf numFmtId="168" fontId="4" fillId="0" borderId="57" xfId="0" applyFont="1" applyBorder="1" applyAlignment="1">
      <alignment horizontal="center" vertical="center"/>
    </xf>
    <xf numFmtId="49" fontId="3" fillId="0" borderId="43" xfId="0" applyNumberFormat="1" applyFont="1" applyBorder="1" applyAlignment="1" applyProtection="1">
      <alignment horizontal="right" vertical="top"/>
      <protection hidden="1"/>
    </xf>
    <xf numFmtId="168" fontId="3" fillId="0" borderId="37" xfId="0" applyFont="1" applyBorder="1" applyAlignment="1" applyProtection="1">
      <alignment horizontal="left" vertical="top"/>
      <protection hidden="1"/>
    </xf>
    <xf numFmtId="0" fontId="0" fillId="0" borderId="0" xfId="0" applyNumberFormat="1" applyFont="1" applyBorder="1" applyAlignment="1" applyProtection="1">
      <alignment vertical="center"/>
      <protection locked="0"/>
    </xf>
    <xf numFmtId="3" fontId="4" fillId="0" borderId="44" xfId="43" applyNumberFormat="1" applyFont="1" applyBorder="1" applyAlignment="1" applyProtection="1">
      <alignment horizontal="center" vertical="center"/>
      <protection locked="0"/>
    </xf>
    <xf numFmtId="3" fontId="4" fillId="24" borderId="44" xfId="0" applyNumberFormat="1" applyFont="1" applyFill="1" applyBorder="1" applyAlignment="1" applyProtection="1">
      <alignment horizontal="center" vertical="center"/>
      <protection hidden="1"/>
    </xf>
    <xf numFmtId="3" fontId="4" fillId="24" borderId="43" xfId="0" applyNumberFormat="1" applyFont="1" applyFill="1" applyBorder="1" applyAlignment="1">
      <alignment horizontal="center" vertical="top"/>
    </xf>
    <xf numFmtId="167" fontId="4" fillId="0" borderId="57" xfId="0" applyNumberFormat="1" applyFont="1" applyFill="1" applyBorder="1" applyAlignment="1">
      <alignment horizontal="left" vertical="top" indent="1"/>
    </xf>
    <xf numFmtId="0" fontId="4" fillId="0" borderId="43" xfId="0" applyNumberFormat="1" applyFont="1" applyBorder="1" applyAlignment="1" applyProtection="1">
      <alignment horizontal="right" vertical="top"/>
      <protection hidden="1"/>
    </xf>
    <xf numFmtId="168" fontId="4" fillId="0" borderId="44" xfId="0" applyFont="1" applyBorder="1" applyAlignment="1" applyProtection="1">
      <alignment horizontal="center" vertical="top"/>
      <protection hidden="1"/>
    </xf>
    <xf numFmtId="0" fontId="4" fillId="0" borderId="43" xfId="0" applyNumberFormat="1" applyFont="1" applyBorder="1" applyAlignment="1" applyProtection="1">
      <alignment horizontal="right" vertical="center"/>
      <protection hidden="1"/>
    </xf>
    <xf numFmtId="168" fontId="4" fillId="0" borderId="44" xfId="0" applyFont="1" applyBorder="1" applyAlignment="1" applyProtection="1">
      <alignment horizontal="center" vertical="center"/>
      <protection hidden="1"/>
    </xf>
    <xf numFmtId="3" fontId="4" fillId="0" borderId="44" xfId="0" applyNumberFormat="1" applyFont="1" applyBorder="1" applyAlignment="1">
      <alignment horizontal="center" vertical="center"/>
    </xf>
    <xf numFmtId="0" fontId="4" fillId="0" borderId="43" xfId="0" applyNumberFormat="1" applyFont="1" applyFill="1" applyBorder="1" applyAlignment="1" applyProtection="1">
      <alignment horizontal="center" vertical="top"/>
      <protection hidden="1"/>
    </xf>
    <xf numFmtId="168" fontId="4" fillId="0" borderId="44" xfId="0" applyFont="1" applyFill="1" applyBorder="1" applyAlignment="1" applyProtection="1">
      <alignment horizontal="center" vertical="top"/>
      <protection hidden="1"/>
    </xf>
    <xf numFmtId="3" fontId="4" fillId="0" borderId="45" xfId="0" applyNumberFormat="1" applyFont="1" applyBorder="1" applyAlignment="1" applyProtection="1">
      <alignment vertical="center"/>
      <protection hidden="1"/>
    </xf>
    <xf numFmtId="168" fontId="4" fillId="0" borderId="44" xfId="0" applyFont="1" applyFill="1" applyBorder="1" applyAlignment="1" applyProtection="1">
      <alignment horizontal="center" vertical="center"/>
      <protection hidden="1"/>
    </xf>
    <xf numFmtId="3" fontId="4" fillId="0" borderId="44" xfId="0" applyNumberFormat="1" applyFont="1" applyFill="1" applyBorder="1" applyAlignment="1" applyProtection="1">
      <alignment horizontal="center" vertical="top"/>
      <protection hidden="1"/>
    </xf>
    <xf numFmtId="3" fontId="4" fillId="0" borderId="44" xfId="0" applyNumberFormat="1" applyFont="1" applyFill="1" applyBorder="1" applyAlignment="1">
      <alignment horizontal="center" vertical="center"/>
    </xf>
    <xf numFmtId="3" fontId="4" fillId="0" borderId="44" xfId="0" applyNumberFormat="1" applyFont="1" applyFill="1" applyBorder="1" applyAlignment="1" applyProtection="1">
      <alignment horizontal="center" vertical="top"/>
      <protection locked="0" hidden="1"/>
    </xf>
    <xf numFmtId="167" fontId="4" fillId="0" borderId="44" xfId="0" applyNumberFormat="1" applyFont="1" applyFill="1" applyBorder="1" applyAlignment="1">
      <alignment horizontal="left" vertical="top" indent="1"/>
    </xf>
    <xf numFmtId="3" fontId="4" fillId="0" borderId="56" xfId="0" applyNumberFormat="1" applyFont="1" applyFill="1" applyBorder="1" applyAlignment="1">
      <alignment horizontal="center" vertical="top"/>
    </xf>
    <xf numFmtId="3" fontId="4" fillId="24" borderId="44" xfId="0" applyNumberFormat="1" applyFont="1" applyFill="1" applyBorder="1" applyAlignment="1" applyProtection="1">
      <alignment horizontal="center" vertical="top"/>
      <protection hidden="1"/>
    </xf>
    <xf numFmtId="3" fontId="49" fillId="0" borderId="13" xfId="0" applyNumberFormat="1" applyFont="1" applyBorder="1" applyAlignment="1" applyProtection="1">
      <alignment vertical="center"/>
      <protection hidden="1"/>
    </xf>
    <xf numFmtId="3" fontId="50" fillId="0" borderId="12" xfId="0" applyNumberFormat="1" applyFont="1" applyBorder="1" applyAlignment="1">
      <alignment vertical="center"/>
    </xf>
    <xf numFmtId="3" fontId="50" fillId="0" borderId="14" xfId="0" applyNumberFormat="1" applyFont="1" applyBorder="1" applyAlignment="1" applyProtection="1">
      <alignment horizontal="left" vertical="center"/>
      <protection hidden="1"/>
    </xf>
    <xf numFmtId="0" fontId="50" fillId="0" borderId="0" xfId="0" applyNumberFormat="1" applyFont="1" applyProtection="1">
      <protection locked="0"/>
    </xf>
    <xf numFmtId="0" fontId="50" fillId="0" borderId="0" xfId="0" applyNumberFormat="1" applyFont="1" applyBorder="1" applyProtection="1">
      <protection locked="0"/>
    </xf>
    <xf numFmtId="3" fontId="50" fillId="0" borderId="15" xfId="0" applyNumberFormat="1" applyFont="1" applyBorder="1" applyAlignment="1">
      <alignment vertical="center"/>
    </xf>
    <xf numFmtId="3" fontId="50" fillId="0" borderId="16" xfId="0" applyNumberFormat="1" applyFont="1" applyBorder="1" applyAlignment="1" applyProtection="1">
      <alignment vertical="center"/>
      <protection hidden="1"/>
    </xf>
    <xf numFmtId="3" fontId="49" fillId="0" borderId="17" xfId="0" applyNumberFormat="1" applyFont="1" applyBorder="1" applyAlignment="1" applyProtection="1">
      <alignment vertical="center"/>
      <protection hidden="1"/>
    </xf>
    <xf numFmtId="3" fontId="50" fillId="0" borderId="73" xfId="0" applyNumberFormat="1" applyFont="1" applyBorder="1" applyAlignment="1">
      <alignment vertical="center"/>
    </xf>
    <xf numFmtId="3" fontId="49" fillId="0" borderId="18" xfId="0" applyNumberFormat="1" applyFont="1" applyBorder="1" applyAlignment="1" applyProtection="1">
      <alignment horizontal="left" vertical="center"/>
      <protection hidden="1"/>
    </xf>
    <xf numFmtId="3" fontId="51" fillId="0" borderId="19" xfId="0" applyNumberFormat="1" applyFont="1" applyBorder="1" applyAlignment="1" applyProtection="1">
      <alignment vertical="center"/>
      <protection hidden="1"/>
    </xf>
    <xf numFmtId="3" fontId="50" fillId="0" borderId="74" xfId="0" applyNumberFormat="1" applyFont="1" applyBorder="1" applyAlignment="1">
      <alignment vertical="center"/>
    </xf>
    <xf numFmtId="0" fontId="50" fillId="0" borderId="0" xfId="0" applyNumberFormat="1" applyFont="1" applyBorder="1" applyAlignment="1" applyProtection="1">
      <alignment horizontal="center" vertical="center"/>
      <protection hidden="1"/>
    </xf>
    <xf numFmtId="0" fontId="50" fillId="0" borderId="0" xfId="0" applyNumberFormat="1" applyFont="1" applyBorder="1" applyAlignment="1" applyProtection="1">
      <alignment vertical="center"/>
      <protection hidden="1"/>
    </xf>
    <xf numFmtId="3" fontId="50" fillId="0" borderId="0" xfId="0" applyNumberFormat="1" applyFont="1" applyBorder="1" applyAlignment="1" applyProtection="1">
      <alignment vertical="center"/>
      <protection hidden="1"/>
    </xf>
    <xf numFmtId="0" fontId="50" fillId="0" borderId="0" xfId="0" applyNumberFormat="1" applyFont="1" applyAlignment="1" applyProtection="1">
      <alignment vertical="center"/>
      <protection hidden="1"/>
    </xf>
    <xf numFmtId="168" fontId="53" fillId="0" borderId="0" xfId="0" applyFont="1" applyAlignment="1" applyProtection="1">
      <alignment vertical="center"/>
      <protection hidden="1"/>
    </xf>
    <xf numFmtId="0" fontId="53" fillId="0" borderId="0" xfId="0" applyNumberFormat="1" applyFont="1" applyAlignment="1" applyProtection="1">
      <alignment horizontal="left" vertical="center" wrapText="1"/>
      <protection hidden="1"/>
    </xf>
    <xf numFmtId="0" fontId="53" fillId="0" borderId="0" xfId="0" applyNumberFormat="1" applyFont="1" applyAlignment="1" applyProtection="1">
      <alignment horizontal="center" vertical="center" wrapText="1"/>
      <protection hidden="1"/>
    </xf>
    <xf numFmtId="0" fontId="53" fillId="0" borderId="0" xfId="0" applyNumberFormat="1" applyFont="1" applyBorder="1" applyAlignment="1" applyProtection="1">
      <alignment horizontal="left" vertical="center" wrapText="1"/>
      <protection hidden="1"/>
    </xf>
    <xf numFmtId="168" fontId="53" fillId="0" borderId="0" xfId="0" applyFont="1" applyBorder="1" applyAlignment="1" applyProtection="1">
      <alignment vertical="center"/>
      <protection hidden="1"/>
    </xf>
    <xf numFmtId="168" fontId="54" fillId="0" borderId="0" xfId="0" applyFont="1" applyAlignment="1" applyProtection="1">
      <alignment vertical="center"/>
      <protection hidden="1"/>
    </xf>
    <xf numFmtId="168" fontId="53" fillId="0" borderId="0" xfId="0" applyFont="1" applyAlignment="1" applyProtection="1">
      <alignment horizontal="center" vertical="center"/>
      <protection hidden="1"/>
    </xf>
    <xf numFmtId="3" fontId="53" fillId="0" borderId="0" xfId="0" applyNumberFormat="1" applyFont="1" applyAlignment="1" applyProtection="1">
      <alignment horizontal="right" vertical="center"/>
      <protection hidden="1"/>
    </xf>
    <xf numFmtId="3" fontId="53" fillId="0" borderId="28" xfId="0" applyNumberFormat="1" applyFont="1" applyBorder="1" applyAlignment="1">
      <alignment horizontal="right" vertical="center"/>
    </xf>
    <xf numFmtId="3" fontId="55" fillId="0" borderId="28" xfId="0" applyNumberFormat="1" applyFont="1" applyBorder="1" applyAlignment="1">
      <alignment horizontal="center" vertical="center"/>
    </xf>
    <xf numFmtId="1" fontId="53" fillId="0" borderId="30" xfId="0" applyNumberFormat="1" applyFont="1" applyBorder="1" applyAlignment="1" applyProtection="1">
      <alignment horizontal="center" vertical="center"/>
      <protection hidden="1"/>
    </xf>
    <xf numFmtId="168" fontId="53" fillId="0" borderId="20" xfId="0" applyFont="1" applyBorder="1" applyAlignment="1" applyProtection="1">
      <alignment horizontal="left" vertical="center"/>
      <protection hidden="1"/>
    </xf>
    <xf numFmtId="168" fontId="53" fillId="0" borderId="21" xfId="0" applyFont="1" applyBorder="1" applyAlignment="1" applyProtection="1">
      <alignment horizontal="center" vertical="center"/>
      <protection hidden="1"/>
    </xf>
    <xf numFmtId="3" fontId="53" fillId="0" borderId="22" xfId="0" applyNumberFormat="1" applyFont="1" applyBorder="1" applyAlignment="1" applyProtection="1">
      <alignment horizontal="right" vertical="center"/>
      <protection hidden="1"/>
    </xf>
    <xf numFmtId="9" fontId="56" fillId="0" borderId="20" xfId="48" applyFont="1" applyBorder="1" applyAlignment="1" applyProtection="1">
      <alignment horizontal="center" vertical="center"/>
      <protection hidden="1"/>
    </xf>
    <xf numFmtId="3" fontId="53" fillId="0" borderId="22" xfId="0" applyNumberFormat="1" applyFont="1" applyBorder="1" applyAlignment="1" applyProtection="1">
      <alignment vertical="center"/>
      <protection hidden="1"/>
    </xf>
    <xf numFmtId="3" fontId="53" fillId="0" borderId="0" xfId="0" applyNumberFormat="1" applyFont="1" applyBorder="1" applyAlignment="1" applyProtection="1">
      <alignment vertical="center"/>
      <protection hidden="1"/>
    </xf>
    <xf numFmtId="9" fontId="53" fillId="0" borderId="0" xfId="48" applyFont="1" applyAlignment="1" applyProtection="1">
      <alignment vertical="center"/>
      <protection hidden="1"/>
    </xf>
    <xf numFmtId="170" fontId="53" fillId="0" borderId="0" xfId="48" applyNumberFormat="1" applyFont="1" applyAlignment="1" applyProtection="1">
      <alignment vertical="center"/>
      <protection hidden="1"/>
    </xf>
    <xf numFmtId="1" fontId="53" fillId="0" borderId="32" xfId="0" applyNumberFormat="1" applyFont="1" applyBorder="1" applyAlignment="1" applyProtection="1">
      <alignment horizontal="center" vertical="center"/>
      <protection hidden="1"/>
    </xf>
    <xf numFmtId="168" fontId="53" fillId="0" borderId="29" xfId="0" applyFont="1" applyBorder="1" applyAlignment="1" applyProtection="1">
      <alignment horizontal="left" vertical="center"/>
      <protection hidden="1"/>
    </xf>
    <xf numFmtId="168" fontId="53" fillId="0" borderId="15" xfId="0" applyFont="1" applyBorder="1" applyAlignment="1" applyProtection="1">
      <alignment horizontal="center" vertical="center"/>
      <protection hidden="1"/>
    </xf>
    <xf numFmtId="3" fontId="53" fillId="0" borderId="15" xfId="0" applyNumberFormat="1" applyFont="1" applyBorder="1" applyAlignment="1" applyProtection="1">
      <alignment horizontal="right" vertical="center"/>
      <protection hidden="1"/>
    </xf>
    <xf numFmtId="9" fontId="56" fillId="0" borderId="29" xfId="48" applyFont="1" applyBorder="1" applyAlignment="1" applyProtection="1">
      <alignment horizontal="center" vertical="center"/>
      <protection hidden="1"/>
    </xf>
    <xf numFmtId="3" fontId="53" fillId="0" borderId="16" xfId="0" applyNumberFormat="1" applyFont="1" applyBorder="1" applyAlignment="1" applyProtection="1">
      <alignment vertical="center"/>
      <protection hidden="1"/>
    </xf>
    <xf numFmtId="0" fontId="53" fillId="0" borderId="32" xfId="0" applyNumberFormat="1" applyFont="1" applyBorder="1" applyAlignment="1" applyProtection="1">
      <alignment horizontal="center" vertical="center"/>
      <protection hidden="1"/>
    </xf>
    <xf numFmtId="0" fontId="53" fillId="0" borderId="64" xfId="0" applyNumberFormat="1" applyFont="1" applyBorder="1" applyAlignment="1" applyProtection="1">
      <alignment horizontal="center" vertical="center"/>
      <protection hidden="1"/>
    </xf>
    <xf numFmtId="168" fontId="53" fillId="0" borderId="26" xfId="0" applyFont="1" applyBorder="1" applyAlignment="1" applyProtection="1">
      <alignment horizontal="left" vertical="center"/>
      <protection hidden="1"/>
    </xf>
    <xf numFmtId="168" fontId="53" fillId="0" borderId="27" xfId="0" applyFont="1" applyBorder="1" applyAlignment="1" applyProtection="1">
      <alignment horizontal="center" vertical="center"/>
      <protection hidden="1"/>
    </xf>
    <xf numFmtId="3" fontId="53" fillId="0" borderId="38" xfId="0" applyNumberFormat="1" applyFont="1" applyBorder="1" applyAlignment="1" applyProtection="1">
      <alignment horizontal="right" vertical="center"/>
      <protection hidden="1"/>
    </xf>
    <xf numFmtId="9" fontId="56" fillId="0" borderId="26" xfId="48" applyFont="1" applyBorder="1" applyAlignment="1" applyProtection="1">
      <alignment horizontal="center" vertical="center"/>
      <protection hidden="1"/>
    </xf>
    <xf numFmtId="3" fontId="53" fillId="0" borderId="38" xfId="0" applyNumberFormat="1" applyFont="1" applyFill="1" applyBorder="1" applyAlignment="1" applyProtection="1">
      <alignment horizontal="right" vertical="center"/>
    </xf>
    <xf numFmtId="0" fontId="53" fillId="0" borderId="34" xfId="0" applyNumberFormat="1" applyFont="1" applyBorder="1" applyAlignment="1" applyProtection="1">
      <alignment horizontal="center" vertical="center"/>
      <protection hidden="1"/>
    </xf>
    <xf numFmtId="168" fontId="53" fillId="0" borderId="10" xfId="0" applyFont="1" applyBorder="1" applyAlignment="1" applyProtection="1">
      <alignment horizontal="center" vertical="center"/>
      <protection hidden="1"/>
    </xf>
    <xf numFmtId="3" fontId="54" fillId="0" borderId="36" xfId="0" applyNumberFormat="1" applyFont="1" applyBorder="1" applyAlignment="1" applyProtection="1">
      <alignment horizontal="right" vertical="center"/>
      <protection hidden="1"/>
    </xf>
    <xf numFmtId="9" fontId="56" fillId="0" borderId="35" xfId="48" applyFont="1" applyBorder="1" applyAlignment="1" applyProtection="1">
      <alignment horizontal="center" vertical="center"/>
      <protection hidden="1"/>
    </xf>
    <xf numFmtId="171" fontId="54" fillId="0" borderId="36" xfId="28" applyNumberFormat="1" applyFont="1" applyBorder="1" applyAlignment="1" applyProtection="1">
      <alignment vertical="center"/>
      <protection hidden="1"/>
    </xf>
    <xf numFmtId="0" fontId="53" fillId="0" borderId="12" xfId="0" applyNumberFormat="1" applyFont="1" applyBorder="1" applyAlignment="1" applyProtection="1">
      <alignment horizontal="center" vertical="center"/>
      <protection hidden="1"/>
    </xf>
    <xf numFmtId="168" fontId="53" fillId="0" borderId="12" xfId="0" applyFont="1" applyBorder="1" applyAlignment="1" applyProtection="1">
      <alignment horizontal="left" vertical="center"/>
      <protection hidden="1"/>
    </xf>
    <xf numFmtId="168" fontId="53" fillId="0" borderId="12" xfId="0" applyFont="1" applyBorder="1" applyAlignment="1" applyProtection="1">
      <alignment horizontal="center" vertical="center"/>
      <protection hidden="1"/>
    </xf>
    <xf numFmtId="3" fontId="54" fillId="0" borderId="12" xfId="0" applyNumberFormat="1" applyFont="1" applyBorder="1" applyAlignment="1" applyProtection="1">
      <alignment horizontal="right" vertical="center"/>
      <protection hidden="1"/>
    </xf>
    <xf numFmtId="9" fontId="53" fillId="0" borderId="12" xfId="48" applyFont="1" applyBorder="1" applyAlignment="1" applyProtection="1">
      <alignment horizontal="center" vertical="center"/>
      <protection hidden="1"/>
    </xf>
    <xf numFmtId="3" fontId="54" fillId="0" borderId="12" xfId="0" applyNumberFormat="1" applyFont="1" applyFill="1" applyBorder="1" applyAlignment="1" applyProtection="1">
      <alignment horizontal="right" vertical="center"/>
    </xf>
    <xf numFmtId="0" fontId="53" fillId="0" borderId="0" xfId="0" applyNumberFormat="1" applyFont="1" applyBorder="1" applyAlignment="1" applyProtection="1">
      <alignment horizontal="center" vertical="center"/>
      <protection hidden="1"/>
    </xf>
    <xf numFmtId="168" fontId="53" fillId="0" borderId="0" xfId="0" applyFont="1" applyBorder="1" applyAlignment="1" applyProtection="1">
      <alignment horizontal="left" vertical="center"/>
      <protection hidden="1"/>
    </xf>
    <xf numFmtId="168" fontId="53" fillId="0" borderId="0" xfId="0" applyFont="1" applyBorder="1" applyAlignment="1" applyProtection="1">
      <alignment horizontal="center" vertical="center"/>
      <protection hidden="1"/>
    </xf>
    <xf numFmtId="3" fontId="53" fillId="0" borderId="0" xfId="0" applyNumberFormat="1" applyFont="1" applyBorder="1" applyAlignment="1" applyProtection="1">
      <alignment horizontal="right" vertical="center"/>
      <protection hidden="1"/>
    </xf>
    <xf numFmtId="3" fontId="53" fillId="0" borderId="0" xfId="0" applyNumberFormat="1" applyFont="1" applyFill="1" applyBorder="1" applyAlignment="1" applyProtection="1">
      <alignment horizontal="right" vertical="center"/>
    </xf>
    <xf numFmtId="3" fontId="54" fillId="0" borderId="0" xfId="0" applyNumberFormat="1" applyFont="1" applyBorder="1" applyAlignment="1" applyProtection="1">
      <alignment horizontal="right" vertical="center"/>
      <protection hidden="1"/>
    </xf>
    <xf numFmtId="3" fontId="56" fillId="0" borderId="0" xfId="0" applyNumberFormat="1" applyFont="1" applyBorder="1" applyAlignment="1" applyProtection="1">
      <alignment vertical="center"/>
      <protection hidden="1"/>
    </xf>
    <xf numFmtId="0" fontId="53" fillId="0" borderId="0" xfId="0" applyNumberFormat="1" applyFont="1" applyAlignment="1" applyProtection="1">
      <alignment horizontal="left" vertical="center"/>
      <protection locked="0" hidden="1"/>
    </xf>
    <xf numFmtId="168" fontId="53" fillId="0" borderId="0" xfId="0" applyFont="1" applyAlignment="1" applyProtection="1">
      <alignment horizontal="center" vertical="center"/>
      <protection locked="0" hidden="1"/>
    </xf>
    <xf numFmtId="168" fontId="57" fillId="0" borderId="15" xfId="0" applyFont="1" applyBorder="1" applyAlignment="1" applyProtection="1">
      <alignment vertical="center"/>
      <protection locked="0" hidden="1"/>
    </xf>
    <xf numFmtId="168" fontId="53" fillId="0" borderId="15" xfId="0" applyFont="1" applyBorder="1" applyAlignment="1" applyProtection="1">
      <alignment horizontal="center" vertical="center"/>
      <protection locked="0" hidden="1"/>
    </xf>
    <xf numFmtId="168" fontId="53" fillId="0" borderId="15" xfId="0" applyFont="1" applyBorder="1" applyAlignment="1" applyProtection="1">
      <alignment vertical="center"/>
      <protection locked="0" hidden="1"/>
    </xf>
    <xf numFmtId="3" fontId="58" fillId="0" borderId="0" xfId="0" applyNumberFormat="1" applyFont="1" applyBorder="1" applyAlignment="1" applyProtection="1">
      <alignment vertical="center"/>
      <protection hidden="1"/>
    </xf>
    <xf numFmtId="3" fontId="54" fillId="0" borderId="0" xfId="0" applyNumberFormat="1" applyFont="1" applyBorder="1" applyAlignment="1" applyProtection="1">
      <alignment vertical="center"/>
      <protection hidden="1"/>
    </xf>
    <xf numFmtId="168" fontId="54" fillId="0" borderId="0" xfId="0" applyFont="1" applyBorder="1" applyAlignment="1" applyProtection="1">
      <alignment vertical="center"/>
      <protection hidden="1"/>
    </xf>
    <xf numFmtId="0" fontId="53" fillId="0" borderId="0" xfId="0" applyNumberFormat="1" applyFont="1" applyAlignment="1" applyProtection="1">
      <alignment horizontal="center" vertical="center"/>
      <protection hidden="1"/>
    </xf>
    <xf numFmtId="3" fontId="53" fillId="0" borderId="0" xfId="0" applyNumberFormat="1" applyFont="1" applyAlignment="1" applyProtection="1">
      <alignment vertical="center"/>
      <protection hidden="1"/>
    </xf>
    <xf numFmtId="0" fontId="52" fillId="0" borderId="0" xfId="0" applyNumberFormat="1" applyFont="1" applyAlignment="1" applyProtection="1">
      <alignment horizontal="center" vertical="center"/>
      <protection hidden="1"/>
    </xf>
    <xf numFmtId="1" fontId="53" fillId="0" borderId="28" xfId="0" applyNumberFormat="1" applyFont="1" applyBorder="1" applyAlignment="1" applyProtection="1">
      <alignment horizontal="center" vertical="center"/>
      <protection hidden="1"/>
    </xf>
    <xf numFmtId="3" fontId="55" fillId="0" borderId="0" xfId="0" applyNumberFormat="1" applyFont="1" applyBorder="1" applyAlignment="1" applyProtection="1">
      <alignment horizontal="center" vertical="center"/>
      <protection hidden="1"/>
    </xf>
    <xf numFmtId="168" fontId="53" fillId="0" borderId="35" xfId="0" applyFont="1" applyBorder="1" applyAlignment="1" applyProtection="1">
      <alignment horizontal="center" vertical="center"/>
      <protection hidden="1"/>
    </xf>
    <xf numFmtId="168" fontId="53" fillId="0" borderId="35" xfId="0" applyFont="1" applyBorder="1" applyAlignment="1" applyProtection="1">
      <alignment horizontal="left" vertical="center"/>
      <protection hidden="1"/>
    </xf>
    <xf numFmtId="3" fontId="53" fillId="0" borderId="36" xfId="0" applyNumberFormat="1" applyFont="1" applyBorder="1" applyAlignment="1" applyProtection="1">
      <alignment horizontal="right" vertical="center"/>
      <protection hidden="1"/>
    </xf>
    <xf numFmtId="3" fontId="56" fillId="0" borderId="35" xfId="0" applyNumberFormat="1" applyFont="1" applyBorder="1" applyAlignment="1" applyProtection="1">
      <alignment vertical="center"/>
      <protection hidden="1"/>
    </xf>
    <xf numFmtId="49" fontId="53" fillId="0" borderId="33" xfId="0" applyNumberFormat="1" applyFont="1" applyBorder="1" applyAlignment="1" applyProtection="1">
      <alignment horizontal="center" vertical="center"/>
      <protection hidden="1"/>
    </xf>
    <xf numFmtId="168" fontId="53" fillId="0" borderId="19" xfId="0" applyFont="1" applyBorder="1" applyAlignment="1" applyProtection="1">
      <alignment horizontal="left" vertical="center"/>
      <protection hidden="1"/>
    </xf>
    <xf numFmtId="168" fontId="53" fillId="0" borderId="28" xfId="0" applyFont="1" applyBorder="1" applyAlignment="1" applyProtection="1">
      <alignment horizontal="center" vertical="center"/>
      <protection hidden="1"/>
    </xf>
    <xf numFmtId="3" fontId="53" fillId="0" borderId="11" xfId="0" applyNumberFormat="1" applyFont="1" applyBorder="1" applyAlignment="1" applyProtection="1">
      <alignment horizontal="right" vertical="center"/>
      <protection hidden="1"/>
    </xf>
    <xf numFmtId="3" fontId="56" fillId="0" borderId="19" xfId="0" applyNumberFormat="1" applyFont="1" applyBorder="1" applyAlignment="1" applyProtection="1">
      <alignment vertical="center"/>
      <protection hidden="1"/>
    </xf>
    <xf numFmtId="3" fontId="53" fillId="0" borderId="11" xfId="0" applyNumberFormat="1" applyFont="1" applyBorder="1" applyAlignment="1" applyProtection="1">
      <alignment vertical="center"/>
      <protection hidden="1"/>
    </xf>
    <xf numFmtId="0" fontId="52" fillId="0" borderId="12" xfId="0" applyNumberFormat="1" applyFont="1" applyBorder="1" applyAlignment="1" applyProtection="1">
      <alignment horizontal="center" vertical="center"/>
      <protection hidden="1"/>
    </xf>
    <xf numFmtId="0" fontId="52" fillId="0" borderId="0" xfId="0" applyNumberFormat="1" applyFont="1" applyBorder="1" applyAlignment="1" applyProtection="1">
      <alignment horizontal="center" vertical="center"/>
      <protection hidden="1"/>
    </xf>
    <xf numFmtId="3" fontId="55" fillId="0" borderId="28" xfId="0" applyNumberFormat="1" applyFont="1" applyBorder="1" applyAlignment="1" applyProtection="1">
      <alignment horizontal="center" vertical="center"/>
      <protection hidden="1"/>
    </xf>
    <xf numFmtId="168" fontId="53" fillId="0" borderId="30" xfId="0" applyFont="1" applyBorder="1" applyAlignment="1" applyProtection="1">
      <alignment horizontal="center" vertical="center"/>
      <protection hidden="1"/>
    </xf>
    <xf numFmtId="3" fontId="56" fillId="0" borderId="20" xfId="0" applyNumberFormat="1" applyFont="1" applyBorder="1" applyAlignment="1" applyProtection="1">
      <alignment vertical="center"/>
      <protection hidden="1"/>
    </xf>
    <xf numFmtId="168" fontId="53" fillId="0" borderId="32" xfId="0" applyFont="1" applyBorder="1" applyAlignment="1" applyProtection="1">
      <alignment horizontal="center" vertical="center"/>
      <protection hidden="1"/>
    </xf>
    <xf numFmtId="3" fontId="53" fillId="0" borderId="16" xfId="0" applyNumberFormat="1" applyFont="1" applyBorder="1" applyAlignment="1" applyProtection="1">
      <alignment horizontal="right" vertical="center"/>
      <protection hidden="1"/>
    </xf>
    <xf numFmtId="3" fontId="56" fillId="0" borderId="29" xfId="0" applyNumberFormat="1" applyFont="1" applyBorder="1" applyAlignment="1" applyProtection="1">
      <alignment vertical="center"/>
      <protection hidden="1"/>
    </xf>
    <xf numFmtId="3" fontId="53" fillId="0" borderId="23" xfId="0" applyNumberFormat="1" applyFont="1" applyBorder="1" applyAlignment="1" applyProtection="1">
      <alignment horizontal="right" vertical="center"/>
      <protection hidden="1"/>
    </xf>
    <xf numFmtId="168" fontId="53" fillId="0" borderId="31" xfId="0" applyFont="1" applyBorder="1" applyAlignment="1" applyProtection="1">
      <alignment horizontal="center" vertical="center"/>
      <protection hidden="1"/>
    </xf>
    <xf numFmtId="168" fontId="53" fillId="0" borderId="24" xfId="0" applyFont="1" applyBorder="1" applyAlignment="1" applyProtection="1">
      <alignment horizontal="left" vertical="center"/>
      <protection hidden="1"/>
    </xf>
    <xf numFmtId="168" fontId="53" fillId="0" borderId="25" xfId="0" applyFont="1" applyBorder="1" applyAlignment="1" applyProtection="1">
      <alignment horizontal="center" vertical="center"/>
      <protection hidden="1"/>
    </xf>
    <xf numFmtId="3" fontId="56" fillId="0" borderId="24" xfId="0" applyNumberFormat="1" applyFont="1" applyBorder="1" applyAlignment="1" applyProtection="1">
      <alignment vertical="center"/>
      <protection hidden="1"/>
    </xf>
    <xf numFmtId="168" fontId="53" fillId="0" borderId="33" xfId="0" applyFont="1" applyBorder="1" applyAlignment="1" applyProtection="1">
      <alignment horizontal="center" vertical="center"/>
      <protection hidden="1"/>
    </xf>
    <xf numFmtId="49" fontId="53" fillId="0" borderId="0" xfId="0" applyNumberFormat="1" applyFont="1" applyBorder="1" applyAlignment="1" applyProtection="1">
      <alignment horizontal="center" vertical="center"/>
      <protection hidden="1"/>
    </xf>
    <xf numFmtId="3" fontId="56" fillId="0" borderId="28" xfId="0" applyNumberFormat="1" applyFont="1" applyBorder="1" applyAlignment="1" applyProtection="1">
      <alignment vertical="center"/>
      <protection hidden="1"/>
    </xf>
    <xf numFmtId="3" fontId="53" fillId="0" borderId="12" xfId="0" applyNumberFormat="1" applyFont="1" applyBorder="1" applyAlignment="1" applyProtection="1">
      <alignment horizontal="right" vertical="center"/>
      <protection hidden="1"/>
    </xf>
    <xf numFmtId="3" fontId="53" fillId="0" borderId="12" xfId="0" applyNumberFormat="1" applyFont="1" applyBorder="1" applyAlignment="1" applyProtection="1">
      <alignment vertical="center"/>
      <protection hidden="1"/>
    </xf>
    <xf numFmtId="1" fontId="53" fillId="0" borderId="0" xfId="0" applyNumberFormat="1" applyFont="1" applyBorder="1" applyAlignment="1" applyProtection="1">
      <alignment horizontal="center" vertical="center"/>
      <protection hidden="1"/>
    </xf>
    <xf numFmtId="168" fontId="53" fillId="0" borderId="65" xfId="0" applyFont="1" applyBorder="1" applyAlignment="1" applyProtection="1">
      <alignment horizontal="center" vertical="center"/>
      <protection hidden="1"/>
    </xf>
    <xf numFmtId="168" fontId="53" fillId="0" borderId="66" xfId="0" applyFont="1" applyBorder="1" applyAlignment="1" applyProtection="1">
      <alignment horizontal="left" vertical="center"/>
      <protection hidden="1"/>
    </xf>
    <xf numFmtId="168" fontId="50" fillId="0" borderId="0" xfId="0" applyFont="1" applyAlignment="1" applyProtection="1">
      <alignment vertical="center"/>
      <protection hidden="1"/>
    </xf>
    <xf numFmtId="1" fontId="53" fillId="0" borderId="19" xfId="0" applyNumberFormat="1" applyFont="1" applyBorder="1" applyAlignment="1" applyProtection="1">
      <alignment horizontal="center" vertical="center"/>
      <protection hidden="1"/>
    </xf>
    <xf numFmtId="49" fontId="53" fillId="0" borderId="30" xfId="0" applyNumberFormat="1" applyFont="1" applyBorder="1" applyAlignment="1" applyProtection="1">
      <alignment horizontal="center" vertical="center"/>
      <protection hidden="1"/>
    </xf>
    <xf numFmtId="168" fontId="53" fillId="0" borderId="21" xfId="0" applyFont="1" applyBorder="1" applyAlignment="1" applyProtection="1">
      <alignment horizontal="left" vertical="center"/>
      <protection hidden="1"/>
    </xf>
    <xf numFmtId="3" fontId="56" fillId="0" borderId="21" xfId="0" applyNumberFormat="1" applyFont="1" applyBorder="1" applyAlignment="1" applyProtection="1">
      <alignment vertical="center"/>
      <protection hidden="1"/>
    </xf>
    <xf numFmtId="3" fontId="56" fillId="0" borderId="25" xfId="0" applyNumberFormat="1" applyFont="1" applyBorder="1" applyAlignment="1" applyProtection="1">
      <alignment vertical="center"/>
      <protection hidden="1"/>
    </xf>
    <xf numFmtId="168" fontId="53" fillId="0" borderId="28" xfId="0" applyFont="1" applyBorder="1" applyAlignment="1" applyProtection="1">
      <alignment horizontal="left" vertical="center"/>
      <protection hidden="1"/>
    </xf>
    <xf numFmtId="0" fontId="53" fillId="0" borderId="33" xfId="0" applyNumberFormat="1" applyFont="1" applyBorder="1" applyAlignment="1" applyProtection="1">
      <alignment horizontal="center" vertical="center"/>
      <protection hidden="1"/>
    </xf>
    <xf numFmtId="0" fontId="53" fillId="0" borderId="28" xfId="0" applyNumberFormat="1" applyFont="1" applyBorder="1" applyAlignment="1" applyProtection="1">
      <alignment horizontal="center" vertical="center"/>
      <protection hidden="1"/>
    </xf>
    <xf numFmtId="0" fontId="50" fillId="0" borderId="0" xfId="0" applyNumberFormat="1" applyFont="1" applyAlignment="1" applyProtection="1">
      <alignment horizontal="center" vertical="center"/>
      <protection hidden="1"/>
    </xf>
    <xf numFmtId="168" fontId="50" fillId="0" borderId="0" xfId="0" applyFont="1" applyAlignment="1" applyProtection="1">
      <alignment horizontal="center" vertical="center"/>
      <protection hidden="1"/>
    </xf>
    <xf numFmtId="3" fontId="50" fillId="0" borderId="0" xfId="0" applyNumberFormat="1" applyFont="1" applyAlignment="1" applyProtection="1">
      <alignment horizontal="right" vertical="center"/>
      <protection hidden="1"/>
    </xf>
    <xf numFmtId="3" fontId="50" fillId="0" borderId="0" xfId="0" applyNumberFormat="1" applyFont="1" applyAlignment="1" applyProtection="1">
      <alignment vertical="center"/>
      <protection hidden="1"/>
    </xf>
    <xf numFmtId="49" fontId="47" fillId="0" borderId="46" xfId="0" applyNumberFormat="1" applyFont="1" applyBorder="1" applyAlignment="1" applyProtection="1">
      <alignment horizontal="right" vertical="center"/>
      <protection hidden="1"/>
    </xf>
    <xf numFmtId="168" fontId="53" fillId="0" borderId="28" xfId="0" applyFont="1" applyBorder="1" applyAlignment="1" applyProtection="1">
      <alignment horizontal="center" vertical="center"/>
      <protection hidden="1"/>
    </xf>
    <xf numFmtId="168" fontId="4" fillId="0" borderId="37" xfId="0" applyFont="1" applyFill="1" applyBorder="1" applyAlignment="1" applyProtection="1">
      <alignment horizontal="left" vertical="center"/>
    </xf>
    <xf numFmtId="174" fontId="4" fillId="0" borderId="10" xfId="55" applyNumberFormat="1" applyFont="1" applyFill="1" applyBorder="1" applyAlignment="1" applyProtection="1">
      <alignment vertical="center"/>
    </xf>
    <xf numFmtId="175" fontId="14" fillId="0" borderId="10" xfId="55" applyNumberFormat="1" applyFont="1" applyFill="1" applyBorder="1" applyAlignment="1" applyProtection="1">
      <alignment horizontal="right" vertical="center"/>
    </xf>
    <xf numFmtId="3" fontId="4" fillId="0" borderId="36" xfId="55" applyNumberFormat="1" applyFont="1" applyFill="1" applyBorder="1" applyAlignment="1" applyProtection="1">
      <alignment horizontal="right" vertical="center"/>
    </xf>
    <xf numFmtId="49" fontId="53" fillId="0" borderId="28" xfId="0" applyNumberFormat="1" applyFont="1" applyBorder="1" applyAlignment="1" applyProtection="1">
      <alignment horizontal="center" vertical="center"/>
      <protection hidden="1"/>
    </xf>
    <xf numFmtId="3" fontId="56" fillId="0" borderId="10" xfId="0" applyNumberFormat="1" applyFont="1" applyBorder="1" applyAlignment="1" applyProtection="1">
      <alignment vertical="center"/>
      <protection hidden="1"/>
    </xf>
    <xf numFmtId="49" fontId="4" fillId="0" borderId="34" xfId="0" applyNumberFormat="1" applyFont="1" applyFill="1" applyBorder="1" applyAlignment="1" applyProtection="1">
      <alignment horizontal="center" vertical="top"/>
    </xf>
    <xf numFmtId="1" fontId="53" fillId="0" borderId="80" xfId="0" applyNumberFormat="1" applyFont="1" applyBorder="1" applyAlignment="1" applyProtection="1">
      <alignment horizontal="center" vertical="center"/>
      <protection hidden="1"/>
    </xf>
    <xf numFmtId="168" fontId="53" fillId="0" borderId="17" xfId="0" applyFont="1" applyBorder="1" applyAlignment="1" applyProtection="1">
      <alignment horizontal="left" vertical="center"/>
      <protection hidden="1"/>
    </xf>
    <xf numFmtId="9" fontId="56" fillId="0" borderId="17" xfId="48" applyFont="1" applyBorder="1" applyAlignment="1" applyProtection="1">
      <alignment horizontal="center" vertical="center"/>
      <protection hidden="1"/>
    </xf>
    <xf numFmtId="3" fontId="53" fillId="0" borderId="18" xfId="0" applyNumberFormat="1" applyFont="1" applyBorder="1" applyAlignment="1" applyProtection="1">
      <alignment vertical="center"/>
      <protection hidden="1"/>
    </xf>
    <xf numFmtId="3" fontId="56" fillId="0" borderId="26" xfId="0" applyNumberFormat="1" applyFont="1" applyBorder="1" applyAlignment="1" applyProtection="1">
      <alignment vertical="center"/>
      <protection hidden="1"/>
    </xf>
    <xf numFmtId="0" fontId="4" fillId="0" borderId="56" xfId="0" applyNumberFormat="1" applyFont="1" applyBorder="1" applyAlignment="1" applyProtection="1">
      <alignment horizontal="right" vertical="center"/>
    </xf>
    <xf numFmtId="168" fontId="4" fillId="0" borderId="67" xfId="0" applyFont="1" applyBorder="1" applyAlignment="1" applyProtection="1">
      <alignment horizontal="left" vertical="center"/>
    </xf>
    <xf numFmtId="3" fontId="4" fillId="0" borderId="57" xfId="0" applyNumberFormat="1" applyFont="1" applyBorder="1" applyAlignment="1" applyProtection="1">
      <alignment horizontal="center" vertical="center"/>
    </xf>
    <xf numFmtId="3" fontId="4" fillId="0" borderId="68" xfId="0" applyNumberFormat="1" applyFont="1" applyBorder="1" applyAlignment="1" applyProtection="1">
      <alignment vertical="center"/>
    </xf>
    <xf numFmtId="168" fontId="4" fillId="0" borderId="37" xfId="0" applyFont="1" applyFill="1" applyBorder="1" applyAlignment="1" applyProtection="1">
      <alignment horizontal="left" vertical="center" indent="2"/>
      <protection hidden="1"/>
    </xf>
    <xf numFmtId="168" fontId="4" fillId="0" borderId="37" xfId="0" applyFont="1" applyBorder="1" applyAlignment="1" applyProtection="1">
      <alignment horizontal="left" vertical="center" indent="2"/>
      <protection hidden="1"/>
    </xf>
    <xf numFmtId="168" fontId="4" fillId="0" borderId="44" xfId="0" applyFont="1" applyBorder="1" applyAlignment="1" applyProtection="1">
      <alignment horizontal="left" vertical="center" indent="1"/>
      <protection hidden="1"/>
    </xf>
    <xf numFmtId="168" fontId="60" fillId="0" borderId="37" xfId="0" applyFont="1" applyBorder="1" applyAlignment="1" applyProtection="1">
      <alignment horizontal="left" vertical="center" indent="1"/>
    </xf>
    <xf numFmtId="3" fontId="4" fillId="0" borderId="45" xfId="0" applyNumberFormat="1" applyFont="1" applyFill="1" applyBorder="1" applyAlignment="1" applyProtection="1">
      <alignment vertical="center"/>
      <protection hidden="1"/>
    </xf>
    <xf numFmtId="167" fontId="4" fillId="0" borderId="44" xfId="0" applyNumberFormat="1" applyFont="1" applyFill="1" applyBorder="1" applyAlignment="1" applyProtection="1">
      <alignment horizontal="left" vertical="top" indent="1"/>
    </xf>
    <xf numFmtId="3" fontId="4" fillId="0" borderId="0" xfId="0" applyNumberFormat="1" applyFont="1" applyFill="1" applyBorder="1" applyAlignment="1" applyProtection="1">
      <alignment horizontal="center" vertical="top"/>
      <protection locked="0" hidden="1"/>
    </xf>
    <xf numFmtId="3" fontId="4" fillId="0" borderId="0" xfId="0" applyNumberFormat="1" applyFont="1" applyBorder="1" applyAlignment="1" applyProtection="1">
      <alignment horizontal="center" vertical="top"/>
      <protection locked="0"/>
    </xf>
    <xf numFmtId="168" fontId="4" fillId="0" borderId="0" xfId="0" applyFont="1" applyBorder="1" applyAlignment="1" applyProtection="1">
      <alignment horizontal="center" vertical="center"/>
      <protection hidden="1"/>
    </xf>
    <xf numFmtId="3" fontId="4" fillId="0" borderId="0" xfId="0" applyNumberFormat="1" applyFont="1" applyBorder="1" applyAlignment="1" applyProtection="1">
      <alignment vertical="center"/>
      <protection hidden="1"/>
    </xf>
    <xf numFmtId="169" fontId="53" fillId="0" borderId="0" xfId="0" applyNumberFormat="1" applyFont="1" applyBorder="1" applyAlignment="1" applyProtection="1">
      <alignment horizontal="right" vertical="center"/>
      <protection hidden="1"/>
    </xf>
    <xf numFmtId="3" fontId="4" fillId="0" borderId="50" xfId="0" applyNumberFormat="1" applyFont="1" applyBorder="1" applyAlignment="1" applyProtection="1">
      <alignment horizontal="center" vertical="top"/>
      <protection hidden="1"/>
    </xf>
    <xf numFmtId="49" fontId="4" fillId="0" borderId="78" xfId="0" applyNumberFormat="1" applyFont="1" applyBorder="1" applyAlignment="1" applyProtection="1">
      <alignment horizontal="right" vertical="top"/>
      <protection hidden="1"/>
    </xf>
    <xf numFmtId="168" fontId="4" fillId="0" borderId="0" xfId="0" applyFont="1" applyBorder="1" applyAlignment="1">
      <alignment horizontal="left" vertical="center" indent="1"/>
    </xf>
    <xf numFmtId="168" fontId="4" fillId="0" borderId="0" xfId="0" applyFont="1" applyBorder="1" applyAlignment="1">
      <alignment horizontal="center" vertical="center"/>
    </xf>
    <xf numFmtId="168" fontId="4" fillId="0" borderId="50" xfId="0" applyFont="1" applyBorder="1" applyAlignment="1">
      <alignment horizontal="center" vertical="center"/>
    </xf>
    <xf numFmtId="168" fontId="47" fillId="0" borderId="47" xfId="0" quotePrefix="1" applyFont="1" applyBorder="1" applyAlignment="1" applyProtection="1">
      <alignment horizontal="left" vertical="center" indent="1"/>
      <protection hidden="1"/>
    </xf>
    <xf numFmtId="49" fontId="4" fillId="0" borderId="37" xfId="0" applyNumberFormat="1" applyFont="1" applyBorder="1" applyAlignment="1" applyProtection="1">
      <alignment horizontal="left" vertical="top" indent="1"/>
      <protection hidden="1"/>
    </xf>
    <xf numFmtId="3" fontId="4" fillId="0" borderId="0" xfId="0" applyNumberFormat="1" applyFont="1" applyBorder="1" applyAlignment="1" applyProtection="1">
      <alignment horizontal="center" vertical="center"/>
      <protection locked="0"/>
    </xf>
    <xf numFmtId="9" fontId="53" fillId="0" borderId="0" xfId="48" applyFont="1" applyBorder="1" applyAlignment="1" applyProtection="1">
      <alignment horizontal="center" vertical="center"/>
      <protection hidden="1"/>
    </xf>
    <xf numFmtId="3" fontId="54" fillId="0" borderId="0" xfId="0" applyNumberFormat="1" applyFont="1" applyFill="1" applyBorder="1" applyAlignment="1" applyProtection="1">
      <alignment horizontal="right" vertical="center"/>
    </xf>
    <xf numFmtId="3" fontId="4" fillId="0" borderId="0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 applyProtection="1">
      <alignment horizontal="center" vertical="center" shrinkToFit="1"/>
      <protection locked="0"/>
    </xf>
    <xf numFmtId="0" fontId="42" fillId="0" borderId="0" xfId="0" applyNumberFormat="1" applyFont="1" applyFill="1" applyBorder="1" applyAlignment="1" applyProtection="1">
      <alignment vertical="center"/>
      <protection locked="0"/>
    </xf>
    <xf numFmtId="168" fontId="4" fillId="0" borderId="44" xfId="0" applyFont="1" applyFill="1" applyBorder="1" applyAlignment="1" applyProtection="1">
      <alignment horizontal="left" vertical="center" indent="1"/>
      <protection hidden="1"/>
    </xf>
    <xf numFmtId="168" fontId="53" fillId="0" borderId="64" xfId="0" applyFont="1" applyBorder="1" applyAlignment="1" applyProtection="1">
      <alignment horizontal="center" vertical="center"/>
      <protection hidden="1"/>
    </xf>
    <xf numFmtId="168" fontId="5" fillId="0" borderId="0" xfId="0" applyNumberFormat="1" applyFont="1" applyAlignment="1" applyProtection="1">
      <alignment horizontal="right" vertical="center"/>
    </xf>
    <xf numFmtId="168" fontId="4" fillId="0" borderId="0" xfId="0" applyFont="1" applyBorder="1" applyAlignment="1" applyProtection="1">
      <alignment vertical="center"/>
      <protection hidden="1"/>
    </xf>
    <xf numFmtId="0" fontId="6" fillId="0" borderId="69" xfId="0" applyNumberFormat="1" applyFont="1" applyBorder="1" applyAlignment="1" applyProtection="1">
      <alignment horizontal="center" vertical="center"/>
    </xf>
    <xf numFmtId="168" fontId="6" fillId="0" borderId="70" xfId="0" applyFont="1" applyBorder="1" applyAlignment="1" applyProtection="1">
      <alignment vertical="center"/>
    </xf>
    <xf numFmtId="168" fontId="6" fillId="0" borderId="71" xfId="0" applyFont="1" applyBorder="1" applyAlignment="1" applyProtection="1">
      <alignment horizontal="center" vertical="center"/>
    </xf>
    <xf numFmtId="3" fontId="6" fillId="0" borderId="71" xfId="0" applyNumberFormat="1" applyFont="1" applyBorder="1" applyAlignment="1" applyProtection="1">
      <alignment horizontal="center" vertical="center"/>
    </xf>
    <xf numFmtId="3" fontId="6" fillId="0" borderId="72" xfId="0" applyNumberFormat="1" applyFont="1" applyBorder="1" applyAlignment="1" applyProtection="1">
      <alignment horizontal="center" vertical="center"/>
    </xf>
    <xf numFmtId="0" fontId="4" fillId="0" borderId="28" xfId="0" applyNumberFormat="1" applyFont="1" applyBorder="1" applyAlignment="1" applyProtection="1">
      <alignment horizontal="right" vertical="center"/>
    </xf>
    <xf numFmtId="168" fontId="4" fillId="0" borderId="28" xfId="0" applyFont="1" applyBorder="1" applyAlignment="1" applyProtection="1">
      <alignment horizontal="left" vertical="center"/>
    </xf>
    <xf numFmtId="168" fontId="4" fillId="0" borderId="50" xfId="0" applyFont="1" applyBorder="1" applyAlignment="1" applyProtection="1">
      <alignment horizontal="center" vertical="center"/>
      <protection hidden="1"/>
    </xf>
    <xf numFmtId="3" fontId="4" fillId="0" borderId="50" xfId="0" applyNumberFormat="1" applyFont="1" applyBorder="1" applyAlignment="1">
      <alignment horizontal="center" vertical="center"/>
    </xf>
    <xf numFmtId="168" fontId="4" fillId="0" borderId="50" xfId="0" applyFont="1" applyBorder="1" applyAlignment="1" applyProtection="1">
      <alignment vertical="center"/>
    </xf>
    <xf numFmtId="168" fontId="4" fillId="0" borderId="57" xfId="0" applyFont="1" applyBorder="1" applyAlignment="1" applyProtection="1">
      <alignment vertical="center"/>
    </xf>
    <xf numFmtId="0" fontId="4" fillId="0" borderId="46" xfId="0" applyNumberFormat="1" applyFont="1" applyBorder="1" applyAlignment="1" applyProtection="1">
      <alignment horizontal="center" vertical="center"/>
      <protection hidden="1"/>
    </xf>
    <xf numFmtId="168" fontId="4" fillId="0" borderId="47" xfId="0" applyFont="1" applyBorder="1" applyAlignment="1" applyProtection="1">
      <alignment vertical="center"/>
      <protection hidden="1"/>
    </xf>
    <xf numFmtId="168" fontId="4" fillId="0" borderId="47" xfId="0" applyFont="1" applyBorder="1" applyAlignment="1" applyProtection="1">
      <alignment horizontal="center" vertical="center"/>
      <protection hidden="1"/>
    </xf>
    <xf numFmtId="3" fontId="4" fillId="0" borderId="47" xfId="0" applyNumberFormat="1" applyFont="1" applyBorder="1" applyAlignment="1">
      <alignment horizontal="center" vertical="center"/>
    </xf>
    <xf numFmtId="3" fontId="4" fillId="0" borderId="48" xfId="0" applyNumberFormat="1" applyFont="1" applyBorder="1" applyAlignment="1" applyProtection="1">
      <alignment vertical="center"/>
      <protection hidden="1"/>
    </xf>
    <xf numFmtId="168" fontId="4" fillId="0" borderId="37" xfId="0" applyFont="1" applyFill="1" applyBorder="1" applyAlignment="1" applyProtection="1">
      <alignment horizontal="left" vertical="center" indent="1"/>
    </xf>
    <xf numFmtId="168" fontId="45" fillId="0" borderId="0" xfId="0" applyFont="1" applyFill="1" applyBorder="1" applyAlignment="1" applyProtection="1">
      <alignment vertical="center"/>
      <protection locked="0"/>
    </xf>
    <xf numFmtId="168" fontId="4" fillId="0" borderId="44" xfId="0" applyFont="1" applyBorder="1" applyAlignment="1" applyProtection="1">
      <alignment horizontal="left" vertical="top"/>
      <protection hidden="1"/>
    </xf>
    <xf numFmtId="0" fontId="4" fillId="0" borderId="53" xfId="0" applyNumberFormat="1" applyFont="1" applyFill="1" applyBorder="1" applyAlignment="1" applyProtection="1">
      <alignment horizontal="right" vertical="center"/>
      <protection hidden="1"/>
    </xf>
    <xf numFmtId="168" fontId="4" fillId="0" borderId="54" xfId="0" applyFont="1" applyFill="1" applyBorder="1" applyAlignment="1" applyProtection="1">
      <alignment horizontal="left" vertical="center" indent="1"/>
      <protection hidden="1"/>
    </xf>
    <xf numFmtId="168" fontId="42" fillId="0" borderId="44" xfId="0" applyFont="1" applyBorder="1" applyAlignment="1" applyProtection="1">
      <alignment horizontal="center" vertical="center"/>
      <protection locked="0"/>
    </xf>
    <xf numFmtId="3" fontId="42" fillId="0" borderId="44" xfId="0" applyNumberFormat="1" applyFont="1" applyBorder="1" applyAlignment="1" applyProtection="1">
      <alignment horizontal="right" vertical="center"/>
      <protection locked="0"/>
    </xf>
    <xf numFmtId="3" fontId="42" fillId="0" borderId="44" xfId="0" applyNumberFormat="1" applyFont="1" applyBorder="1" applyAlignment="1" applyProtection="1">
      <alignment horizontal="center" vertical="center" shrinkToFit="1"/>
      <protection locked="0"/>
    </xf>
    <xf numFmtId="168" fontId="42" fillId="0" borderId="10" xfId="0" applyFont="1" applyBorder="1" applyAlignment="1" applyProtection="1">
      <alignment horizontal="center" vertical="center"/>
      <protection locked="0"/>
    </xf>
    <xf numFmtId="3" fontId="42" fillId="0" borderId="10" xfId="0" applyNumberFormat="1" applyFont="1" applyBorder="1" applyAlignment="1" applyProtection="1">
      <alignment horizontal="right" vertical="center"/>
      <protection locked="0"/>
    </xf>
    <xf numFmtId="3" fontId="42" fillId="0" borderId="10" xfId="0" applyNumberFormat="1" applyFont="1" applyBorder="1" applyAlignment="1" applyProtection="1">
      <alignment horizontal="center" vertical="center" shrinkToFit="1"/>
      <protection locked="0"/>
    </xf>
    <xf numFmtId="168" fontId="4" fillId="0" borderId="57" xfId="0" applyFont="1" applyFill="1" applyBorder="1" applyAlignment="1" applyProtection="1">
      <alignment horizontal="left" vertical="center" indent="2"/>
    </xf>
    <xf numFmtId="3" fontId="4" fillId="0" borderId="51" xfId="0" applyNumberFormat="1" applyFont="1" applyBorder="1" applyAlignment="1" applyProtection="1">
      <alignment vertical="center"/>
      <protection hidden="1"/>
    </xf>
    <xf numFmtId="3" fontId="4" fillId="0" borderId="57" xfId="0" applyNumberFormat="1" applyFont="1" applyBorder="1" applyAlignment="1">
      <alignment horizontal="center" vertical="center"/>
    </xf>
    <xf numFmtId="9" fontId="0" fillId="0" borderId="0" xfId="48" applyFont="1" applyBorder="1" applyAlignment="1" applyProtection="1">
      <alignment vertical="center"/>
      <protection locked="0"/>
    </xf>
    <xf numFmtId="0" fontId="4" fillId="0" borderId="10" xfId="0" applyNumberFormat="1" applyFont="1" applyBorder="1" applyAlignment="1" applyProtection="1">
      <alignment horizontal="center" vertical="center"/>
      <protection hidden="1"/>
    </xf>
    <xf numFmtId="0" fontId="44" fillId="0" borderId="10" xfId="0" applyNumberFormat="1" applyFont="1" applyBorder="1" applyAlignment="1" applyProtection="1">
      <alignment horizontal="right" vertical="center"/>
    </xf>
    <xf numFmtId="3" fontId="42" fillId="0" borderId="45" xfId="0" applyNumberFormat="1" applyFont="1" applyBorder="1" applyAlignment="1" applyProtection="1">
      <alignment vertical="center"/>
      <protection locked="0"/>
    </xf>
    <xf numFmtId="168" fontId="45" fillId="0" borderId="12" xfId="0" applyFont="1" applyBorder="1" applyAlignment="1" applyProtection="1">
      <alignment horizontal="center" vertical="center"/>
    </xf>
    <xf numFmtId="3" fontId="45" fillId="0" borderId="12" xfId="0" applyNumberFormat="1" applyFont="1" applyBorder="1" applyAlignment="1" applyProtection="1">
      <alignment horizontal="center" vertical="center"/>
    </xf>
    <xf numFmtId="3" fontId="4" fillId="0" borderId="25" xfId="0" applyNumberFormat="1" applyFont="1" applyBorder="1" applyAlignment="1" applyProtection="1">
      <alignment horizontal="center" vertical="top"/>
      <protection hidden="1"/>
    </xf>
    <xf numFmtId="49" fontId="4" fillId="0" borderId="35" xfId="0" applyNumberFormat="1" applyFont="1" applyBorder="1" applyAlignment="1" applyProtection="1">
      <alignment horizontal="right" vertical="top"/>
      <protection hidden="1"/>
    </xf>
    <xf numFmtId="168" fontId="4" fillId="0" borderId="10" xfId="0" applyFont="1" applyBorder="1" applyAlignment="1">
      <alignment horizontal="center" vertical="center"/>
    </xf>
    <xf numFmtId="3" fontId="4" fillId="0" borderId="10" xfId="0" applyNumberFormat="1" applyFont="1" applyBorder="1" applyAlignment="1" applyProtection="1">
      <alignment horizontal="center" vertical="top"/>
      <protection hidden="1"/>
    </xf>
    <xf numFmtId="3" fontId="4" fillId="0" borderId="37" xfId="0" applyNumberFormat="1" applyFont="1" applyBorder="1" applyAlignment="1" applyProtection="1">
      <alignment horizontal="center" vertical="top"/>
      <protection hidden="1"/>
    </xf>
    <xf numFmtId="168" fontId="3" fillId="0" borderId="23" xfId="0" applyFont="1" applyBorder="1" applyAlignment="1" applyProtection="1">
      <alignment horizontal="left" vertical="top"/>
      <protection hidden="1"/>
    </xf>
    <xf numFmtId="168" fontId="4" fillId="0" borderId="57" xfId="0" applyFont="1" applyBorder="1" applyAlignment="1" applyProtection="1">
      <alignment horizontal="left" vertical="top"/>
      <protection hidden="1"/>
    </xf>
    <xf numFmtId="168" fontId="44" fillId="0" borderId="50" xfId="0" applyFont="1" applyBorder="1" applyAlignment="1" applyProtection="1">
      <alignment horizontal="left" vertical="center"/>
    </xf>
    <xf numFmtId="49" fontId="4" fillId="0" borderId="10" xfId="0" applyNumberFormat="1" applyFont="1" applyBorder="1" applyAlignment="1" applyProtection="1">
      <alignment horizontal="right" vertical="top"/>
      <protection hidden="1"/>
    </xf>
    <xf numFmtId="49" fontId="4" fillId="0" borderId="43" xfId="0" applyNumberFormat="1" applyFont="1" applyBorder="1" applyAlignment="1" applyProtection="1">
      <alignment horizontal="right" vertical="center"/>
      <protection hidden="1"/>
    </xf>
    <xf numFmtId="168" fontId="4" fillId="0" borderId="44" xfId="0" quotePrefix="1" applyFont="1" applyBorder="1" applyAlignment="1" applyProtection="1">
      <alignment horizontal="left" vertical="center" indent="1"/>
      <protection hidden="1"/>
    </xf>
    <xf numFmtId="168" fontId="53" fillId="0" borderId="28" xfId="0" applyFont="1" applyBorder="1" applyAlignment="1" applyProtection="1">
      <alignment horizontal="center" vertical="center"/>
      <protection hidden="1"/>
    </xf>
    <xf numFmtId="168" fontId="4" fillId="0" borderId="67" xfId="0" applyFont="1" applyFill="1" applyBorder="1" applyAlignment="1" applyProtection="1">
      <alignment horizontal="left" vertical="center" indent="1"/>
    </xf>
    <xf numFmtId="168" fontId="0" fillId="0" borderId="0" xfId="0" applyFont="1" applyBorder="1" applyAlignment="1" applyProtection="1">
      <alignment vertical="center"/>
      <protection locked="0"/>
    </xf>
    <xf numFmtId="49" fontId="47" fillId="0" borderId="12" xfId="0" applyNumberFormat="1" applyFont="1" applyBorder="1" applyAlignment="1" applyProtection="1">
      <alignment horizontal="right" vertical="center"/>
      <protection hidden="1"/>
    </xf>
    <xf numFmtId="168" fontId="47" fillId="0" borderId="12" xfId="0" quotePrefix="1" applyFont="1" applyBorder="1" applyAlignment="1" applyProtection="1">
      <alignment horizontal="left" vertical="center" indent="1"/>
      <protection hidden="1"/>
    </xf>
    <xf numFmtId="49" fontId="47" fillId="0" borderId="49" xfId="0" applyNumberFormat="1" applyFont="1" applyBorder="1" applyAlignment="1" applyProtection="1">
      <alignment horizontal="right" vertical="center"/>
      <protection hidden="1"/>
    </xf>
    <xf numFmtId="168" fontId="47" fillId="0" borderId="50" xfId="0" quotePrefix="1" applyFont="1" applyBorder="1" applyAlignment="1" applyProtection="1">
      <alignment horizontal="left" vertical="center" indent="1"/>
      <protection hidden="1"/>
    </xf>
    <xf numFmtId="49" fontId="4" fillId="0" borderId="56" xfId="0" applyNumberFormat="1" applyFont="1" applyBorder="1" applyAlignment="1" applyProtection="1">
      <alignment horizontal="right" vertical="center"/>
      <protection hidden="1"/>
    </xf>
    <xf numFmtId="168" fontId="4" fillId="0" borderId="57" xfId="0" applyFont="1" applyBorder="1" applyAlignment="1">
      <alignment horizontal="left" vertical="center"/>
    </xf>
    <xf numFmtId="1" fontId="4" fillId="0" borderId="15" xfId="0" applyNumberFormat="1" applyFont="1" applyBorder="1" applyAlignment="1" applyProtection="1">
      <alignment horizontal="right" vertical="center"/>
      <protection locked="0" hidden="1"/>
    </xf>
    <xf numFmtId="1" fontId="4" fillId="0" borderId="53" xfId="0" applyNumberFormat="1" applyFont="1" applyBorder="1" applyAlignment="1" applyProtection="1">
      <alignment horizontal="right" vertical="center"/>
      <protection hidden="1"/>
    </xf>
    <xf numFmtId="3" fontId="34" fillId="0" borderId="45" xfId="0" applyNumberFormat="1" applyFont="1" applyFill="1" applyBorder="1" applyAlignment="1" applyProtection="1">
      <alignment vertical="center"/>
    </xf>
    <xf numFmtId="0" fontId="4" fillId="0" borderId="0" xfId="0" applyNumberFormat="1" applyFont="1" applyProtection="1">
      <protection locked="0"/>
    </xf>
    <xf numFmtId="0" fontId="4" fillId="0" borderId="0" xfId="0" applyNumberFormat="1" applyFont="1" applyBorder="1" applyProtection="1">
      <protection locked="0"/>
    </xf>
    <xf numFmtId="0" fontId="5" fillId="0" borderId="0" xfId="0" applyNumberFormat="1" applyFont="1" applyBorder="1" applyAlignment="1">
      <alignment horizontal="right" vertical="top"/>
    </xf>
    <xf numFmtId="168" fontId="5" fillId="0" borderId="0" xfId="0" applyFont="1" applyAlignment="1">
      <alignment horizontal="left" vertical="top"/>
    </xf>
    <xf numFmtId="168" fontId="4" fillId="0" borderId="0" xfId="0" applyFont="1" applyAlignment="1">
      <alignment horizontal="center" vertical="top"/>
    </xf>
    <xf numFmtId="168" fontId="4" fillId="0" borderId="0" xfId="0" applyFont="1" applyAlignment="1">
      <alignment horizontal="right" vertical="top"/>
    </xf>
    <xf numFmtId="3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top"/>
    </xf>
    <xf numFmtId="176" fontId="5" fillId="0" borderId="0" xfId="0" applyNumberFormat="1" applyFont="1" applyAlignment="1">
      <alignment horizontal="right"/>
    </xf>
    <xf numFmtId="168" fontId="5" fillId="0" borderId="0" xfId="0" applyFont="1"/>
    <xf numFmtId="3" fontId="4" fillId="0" borderId="0" xfId="0" applyNumberFormat="1" applyFont="1" applyAlignment="1">
      <alignment horizontal="right"/>
    </xf>
    <xf numFmtId="168" fontId="4" fillId="0" borderId="0" xfId="0" applyFont="1" applyAlignment="1">
      <alignment horizontal="center"/>
    </xf>
    <xf numFmtId="168" fontId="4" fillId="0" borderId="0" xfId="0" applyFont="1"/>
    <xf numFmtId="3" fontId="5" fillId="0" borderId="0" xfId="0" applyNumberFormat="1" applyFont="1"/>
    <xf numFmtId="0" fontId="6" fillId="0" borderId="39" xfId="0" applyNumberFormat="1" applyFont="1" applyBorder="1" applyAlignment="1">
      <alignment horizontal="center" vertical="center"/>
    </xf>
    <xf numFmtId="168" fontId="6" fillId="0" borderId="40" xfId="0" applyFont="1" applyBorder="1" applyAlignment="1">
      <alignment vertical="center"/>
    </xf>
    <xf numFmtId="168" fontId="6" fillId="0" borderId="41" xfId="0" applyFont="1" applyBorder="1" applyAlignment="1">
      <alignment horizontal="center" vertical="center"/>
    </xf>
    <xf numFmtId="166" fontId="6" fillId="0" borderId="41" xfId="0" applyNumberFormat="1" applyFont="1" applyBorder="1" applyAlignment="1">
      <alignment horizontal="center" vertical="center"/>
    </xf>
    <xf numFmtId="3" fontId="6" fillId="0" borderId="41" xfId="0" applyNumberFormat="1" applyFont="1" applyBorder="1" applyAlignment="1">
      <alignment horizontal="center" vertical="center"/>
    </xf>
    <xf numFmtId="3" fontId="6" fillId="0" borderId="42" xfId="0" applyNumberFormat="1" applyFont="1" applyBorder="1" applyAlignment="1">
      <alignment horizontal="center" vertical="center"/>
    </xf>
    <xf numFmtId="176" fontId="4" fillId="0" borderId="49" xfId="0" applyNumberFormat="1" applyFont="1" applyBorder="1" applyAlignment="1">
      <alignment horizontal="center"/>
    </xf>
    <xf numFmtId="168" fontId="4" fillId="0" borderId="50" xfId="0" applyFont="1" applyBorder="1"/>
    <xf numFmtId="168" fontId="4" fillId="0" borderId="50" xfId="0" applyFont="1" applyBorder="1" applyAlignment="1">
      <alignment horizontal="center"/>
    </xf>
    <xf numFmtId="3" fontId="4" fillId="0" borderId="51" xfId="0" applyNumberFormat="1" applyFont="1" applyBorder="1" applyAlignment="1">
      <alignment horizontal="center"/>
    </xf>
    <xf numFmtId="3" fontId="4" fillId="0" borderId="0" xfId="0" applyNumberFormat="1" applyFont="1"/>
    <xf numFmtId="176" fontId="4" fillId="0" borderId="43" xfId="0" applyNumberFormat="1" applyFont="1" applyBorder="1" applyAlignment="1">
      <alignment horizontal="center"/>
    </xf>
    <xf numFmtId="168" fontId="4" fillId="0" borderId="44" xfId="0" applyFont="1" applyBorder="1"/>
    <xf numFmtId="168" fontId="4" fillId="0" borderId="44" xfId="0" applyFont="1" applyBorder="1" applyAlignment="1">
      <alignment horizontal="center"/>
    </xf>
    <xf numFmtId="3" fontId="4" fillId="0" borderId="45" xfId="0" applyNumberFormat="1" applyFont="1" applyBorder="1" applyAlignment="1">
      <alignment horizontal="center" vertical="center"/>
    </xf>
    <xf numFmtId="176" fontId="4" fillId="0" borderId="46" xfId="0" applyNumberFormat="1" applyFont="1" applyBorder="1" applyAlignment="1">
      <alignment horizontal="center"/>
    </xf>
    <xf numFmtId="168" fontId="4" fillId="0" borderId="47" xfId="0" applyFont="1" applyBorder="1" applyAlignment="1">
      <alignment horizontal="left" indent="1"/>
    </xf>
    <xf numFmtId="168" fontId="4" fillId="0" borderId="47" xfId="0" applyFont="1" applyBorder="1" applyAlignment="1">
      <alignment horizontal="center"/>
    </xf>
    <xf numFmtId="3" fontId="4" fillId="0" borderId="48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/>
    </xf>
    <xf numFmtId="176" fontId="5" fillId="0" borderId="35" xfId="0" applyNumberFormat="1" applyFont="1" applyBorder="1" applyAlignment="1">
      <alignment horizontal="right"/>
    </xf>
    <xf numFmtId="168" fontId="5" fillId="0" borderId="10" xfId="0" applyFont="1" applyBorder="1"/>
    <xf numFmtId="168" fontId="4" fillId="0" borderId="10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 vertical="center"/>
    </xf>
    <xf numFmtId="0" fontId="6" fillId="0" borderId="49" xfId="0" applyNumberFormat="1" applyFont="1" applyBorder="1" applyAlignment="1">
      <alignment horizontal="center" vertical="center"/>
    </xf>
    <xf numFmtId="168" fontId="6" fillId="0" borderId="55" xfId="0" applyFont="1" applyBorder="1" applyAlignment="1">
      <alignment vertical="center"/>
    </xf>
    <xf numFmtId="168" fontId="6" fillId="0" borderId="50" xfId="0" applyFont="1" applyBorder="1" applyAlignment="1">
      <alignment horizontal="center" vertical="center"/>
    </xf>
    <xf numFmtId="166" fontId="6" fillId="0" borderId="50" xfId="0" applyNumberFormat="1" applyFont="1" applyBorder="1" applyAlignment="1">
      <alignment horizontal="center" vertical="center"/>
    </xf>
    <xf numFmtId="3" fontId="6" fillId="0" borderId="51" xfId="0" applyNumberFormat="1" applyFont="1" applyBorder="1" applyAlignment="1">
      <alignment horizontal="center" vertical="center"/>
    </xf>
    <xf numFmtId="176" fontId="4" fillId="0" borderId="56" xfId="0" applyNumberFormat="1" applyFont="1" applyBorder="1" applyAlignment="1">
      <alignment horizontal="center"/>
    </xf>
    <xf numFmtId="168" fontId="4" fillId="0" borderId="57" xfId="0" applyFont="1" applyBorder="1"/>
    <xf numFmtId="168" fontId="4" fillId="0" borderId="57" xfId="0" applyFont="1" applyBorder="1" applyAlignment="1">
      <alignment horizontal="center"/>
    </xf>
    <xf numFmtId="3" fontId="4" fillId="0" borderId="68" xfId="0" applyNumberFormat="1" applyFont="1" applyBorder="1" applyAlignment="1">
      <alignment horizontal="center" vertical="center"/>
    </xf>
    <xf numFmtId="168" fontId="5" fillId="0" borderId="0" xfId="0" applyFont="1" applyAlignment="1">
      <alignment horizontal="center"/>
    </xf>
    <xf numFmtId="176" fontId="5" fillId="0" borderId="0" xfId="0" applyNumberFormat="1" applyFont="1" applyAlignment="1">
      <alignment horizontal="center"/>
    </xf>
    <xf numFmtId="168" fontId="5" fillId="0" borderId="0" xfId="0" applyFont="1" applyAlignment="1">
      <alignment horizontal="left"/>
    </xf>
    <xf numFmtId="176" fontId="5" fillId="0" borderId="28" xfId="0" applyNumberFormat="1" applyFont="1" applyBorder="1" applyAlignment="1">
      <alignment horizontal="right"/>
    </xf>
    <xf numFmtId="168" fontId="5" fillId="0" borderId="28" xfId="0" applyFont="1" applyBorder="1"/>
    <xf numFmtId="3" fontId="4" fillId="0" borderId="28" xfId="0" applyNumberFormat="1" applyFont="1" applyBorder="1" applyAlignment="1">
      <alignment horizontal="center" vertical="center"/>
    </xf>
    <xf numFmtId="176" fontId="5" fillId="0" borderId="43" xfId="0" applyNumberFormat="1" applyFont="1" applyBorder="1" applyAlignment="1">
      <alignment horizontal="center"/>
    </xf>
    <xf numFmtId="176" fontId="4" fillId="0" borderId="53" xfId="0" applyNumberFormat="1" applyFont="1" applyBorder="1" applyAlignment="1">
      <alignment horizontal="center"/>
    </xf>
    <xf numFmtId="176" fontId="4" fillId="0" borderId="10" xfId="0" applyNumberFormat="1" applyFont="1" applyBorder="1" applyAlignment="1">
      <alignment horizontal="center"/>
    </xf>
    <xf numFmtId="168" fontId="4" fillId="0" borderId="10" xfId="0" applyFont="1" applyBorder="1"/>
    <xf numFmtId="176" fontId="5" fillId="0" borderId="35" xfId="0" applyNumberFormat="1" applyFont="1" applyBorder="1" applyAlignment="1">
      <alignment horizontal="center"/>
    </xf>
    <xf numFmtId="168" fontId="5" fillId="0" borderId="44" xfId="0" applyFont="1" applyBorder="1"/>
    <xf numFmtId="176" fontId="5" fillId="0" borderId="49" xfId="0" applyNumberFormat="1" applyFont="1" applyBorder="1" applyAlignment="1">
      <alignment horizontal="center"/>
    </xf>
    <xf numFmtId="168" fontId="5" fillId="0" borderId="50" xfId="0" applyFont="1" applyBorder="1"/>
    <xf numFmtId="3" fontId="4" fillId="0" borderId="51" xfId="0" applyNumberFormat="1" applyFont="1" applyBorder="1" applyAlignment="1">
      <alignment horizontal="center" vertical="center"/>
    </xf>
    <xf numFmtId="0" fontId="4" fillId="0" borderId="0" xfId="0" applyNumberFormat="1" applyFont="1" applyAlignment="1" applyProtection="1">
      <alignment horizontal="right" vertical="center"/>
      <protection locked="0"/>
    </xf>
    <xf numFmtId="168" fontId="4" fillId="0" borderId="0" xfId="0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vertical="center"/>
      <protection locked="0"/>
    </xf>
    <xf numFmtId="168" fontId="4" fillId="0" borderId="10" xfId="0" applyFont="1" applyBorder="1" applyAlignment="1" applyProtection="1">
      <alignment horizontal="center" vertical="center"/>
      <protection locked="0"/>
    </xf>
    <xf numFmtId="3" fontId="4" fillId="0" borderId="10" xfId="0" applyNumberFormat="1" applyFont="1" applyBorder="1" applyAlignment="1" applyProtection="1">
      <alignment vertical="center"/>
      <protection locked="0"/>
    </xf>
    <xf numFmtId="3" fontId="4" fillId="0" borderId="0" xfId="0" applyNumberFormat="1" applyFont="1" applyAlignment="1" applyProtection="1">
      <alignment horizontal="right" vertical="center"/>
      <protection locked="0"/>
    </xf>
    <xf numFmtId="3" fontId="4" fillId="0" borderId="0" xfId="0" applyNumberFormat="1" applyFont="1" applyAlignment="1" applyProtection="1">
      <alignment horizontal="center" vertical="center" shrinkToFit="1"/>
      <protection locked="0"/>
    </xf>
    <xf numFmtId="3" fontId="4" fillId="0" borderId="45" xfId="0" applyNumberFormat="1" applyFont="1" applyBorder="1" applyAlignment="1">
      <alignment horizontal="right" vertical="center"/>
    </xf>
    <xf numFmtId="3" fontId="4" fillId="0" borderId="48" xfId="0" applyNumberFormat="1" applyFont="1" applyBorder="1" applyAlignment="1">
      <alignment horizontal="right" vertical="center"/>
    </xf>
    <xf numFmtId="3" fontId="4" fillId="0" borderId="0" xfId="0" applyNumberFormat="1" applyFont="1" applyBorder="1" applyAlignment="1">
      <alignment horizontal="right" vertical="center"/>
    </xf>
    <xf numFmtId="3" fontId="4" fillId="0" borderId="36" xfId="0" applyNumberFormat="1" applyFont="1" applyBorder="1" applyAlignment="1">
      <alignment horizontal="right" vertical="center"/>
    </xf>
    <xf numFmtId="168" fontId="4" fillId="0" borderId="20" xfId="0" applyFont="1" applyBorder="1"/>
    <xf numFmtId="168" fontId="4" fillId="0" borderId="24" xfId="0" applyFont="1" applyBorder="1" applyAlignment="1" applyProtection="1">
      <alignment horizontal="left" vertical="center"/>
      <protection hidden="1"/>
    </xf>
    <xf numFmtId="0" fontId="4" fillId="0" borderId="0" xfId="0" applyNumberFormat="1" applyFont="1" applyAlignment="1" applyProtection="1">
      <alignment horizontal="left"/>
      <protection hidden="1"/>
    </xf>
    <xf numFmtId="168" fontId="4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5" fillId="0" borderId="28" xfId="0" applyNumberFormat="1" applyFont="1" applyBorder="1" applyAlignment="1">
      <alignment horizontal="center" vertical="center"/>
    </xf>
    <xf numFmtId="168" fontId="62" fillId="0" borderId="0" xfId="0" applyFont="1" applyBorder="1" applyAlignment="1" applyProtection="1">
      <alignment vertical="center"/>
      <protection locked="0"/>
    </xf>
    <xf numFmtId="176" fontId="4" fillId="0" borderId="0" xfId="0" applyNumberFormat="1" applyFont="1" applyBorder="1" applyAlignment="1">
      <alignment horizontal="center"/>
    </xf>
    <xf numFmtId="168" fontId="4" fillId="0" borderId="0" xfId="0" applyFont="1" applyBorder="1" applyAlignment="1">
      <alignment horizontal="left" indent="1"/>
    </xf>
    <xf numFmtId="168" fontId="4" fillId="0" borderId="0" xfId="0" applyFont="1" applyBorder="1" applyAlignment="1">
      <alignment horizontal="center"/>
    </xf>
    <xf numFmtId="168" fontId="47" fillId="0" borderId="44" xfId="0" quotePrefix="1" applyFont="1" applyBorder="1" applyAlignment="1" applyProtection="1">
      <alignment horizontal="left" vertical="center"/>
      <protection hidden="1"/>
    </xf>
    <xf numFmtId="164" fontId="34" fillId="0" borderId="44" xfId="28" applyFont="1" applyBorder="1" applyAlignment="1" applyProtection="1">
      <alignment vertical="center"/>
      <protection locked="0"/>
    </xf>
    <xf numFmtId="164" fontId="34" fillId="0" borderId="10" xfId="28" applyFont="1" applyBorder="1" applyAlignment="1" applyProtection="1">
      <alignment vertical="center"/>
      <protection locked="0"/>
    </xf>
    <xf numFmtId="164" fontId="34" fillId="0" borderId="0" xfId="28" applyFont="1" applyAlignment="1" applyProtection="1">
      <alignment vertical="center"/>
      <protection locked="0"/>
    </xf>
    <xf numFmtId="3" fontId="36" fillId="0" borderId="41" xfId="0" applyNumberFormat="1" applyFont="1" applyBorder="1" applyAlignment="1" applyProtection="1">
      <alignment horizontal="center" vertical="center"/>
      <protection locked="0"/>
    </xf>
    <xf numFmtId="164" fontId="4" fillId="0" borderId="0" xfId="28" applyFont="1" applyFill="1" applyAlignment="1" applyProtection="1">
      <alignment horizontal="center" vertical="center"/>
      <protection locked="0"/>
    </xf>
    <xf numFmtId="164" fontId="36" fillId="0" borderId="62" xfId="28" applyFont="1" applyBorder="1" applyAlignment="1" applyProtection="1">
      <alignment horizontal="center" vertical="center"/>
      <protection locked="0"/>
    </xf>
    <xf numFmtId="164" fontId="34" fillId="0" borderId="59" xfId="28" applyFont="1" applyBorder="1" applyAlignment="1" applyProtection="1">
      <alignment vertical="center"/>
      <protection locked="0"/>
    </xf>
    <xf numFmtId="164" fontId="0" fillId="0" borderId="0" xfId="28" applyFont="1" applyFill="1" applyAlignment="1" applyProtection="1">
      <alignment horizontal="center" vertical="center"/>
      <protection locked="0"/>
    </xf>
    <xf numFmtId="3" fontId="6" fillId="0" borderId="41" xfId="0" applyNumberFormat="1" applyFont="1" applyBorder="1" applyAlignment="1" applyProtection="1">
      <alignment horizontal="center" vertical="center"/>
      <protection locked="0"/>
    </xf>
    <xf numFmtId="3" fontId="4" fillId="0" borderId="12" xfId="0" applyNumberFormat="1" applyFont="1" applyBorder="1" applyAlignment="1" applyProtection="1">
      <alignment horizontal="center" vertical="center" shrinkToFit="1"/>
      <protection locked="0"/>
    </xf>
    <xf numFmtId="3" fontId="12" fillId="0" borderId="10" xfId="0" applyNumberFormat="1" applyFont="1" applyBorder="1" applyAlignment="1" applyProtection="1">
      <alignment horizontal="center" vertical="center" shrinkToFit="1"/>
      <protection locked="0"/>
    </xf>
    <xf numFmtId="3" fontId="12" fillId="0" borderId="0" xfId="0" applyNumberFormat="1" applyFont="1" applyBorder="1" applyAlignment="1" applyProtection="1">
      <alignment horizontal="center" vertical="center" shrinkToFit="1"/>
      <protection locked="0"/>
    </xf>
    <xf numFmtId="164" fontId="4" fillId="0" borderId="50" xfId="28" applyFont="1" applyBorder="1" applyAlignment="1" applyProtection="1">
      <alignment horizontal="center" vertical="center" shrinkToFit="1"/>
      <protection locked="0"/>
    </xf>
    <xf numFmtId="164" fontId="4" fillId="0" borderId="57" xfId="28" applyFont="1" applyBorder="1" applyAlignment="1" applyProtection="1">
      <alignment horizontal="center" vertical="center" shrinkToFit="1"/>
      <protection locked="0"/>
    </xf>
    <xf numFmtId="3" fontId="4" fillId="0" borderId="52" xfId="0" applyNumberFormat="1" applyFont="1" applyBorder="1" applyAlignment="1" applyProtection="1">
      <alignment horizontal="center" vertical="center" shrinkToFit="1"/>
      <protection locked="0"/>
    </xf>
    <xf numFmtId="3" fontId="4" fillId="0" borderId="10" xfId="0" applyNumberFormat="1" applyFont="1" applyBorder="1" applyAlignment="1" applyProtection="1">
      <alignment horizontal="center" vertical="center" shrinkToFit="1"/>
      <protection locked="0"/>
    </xf>
    <xf numFmtId="3" fontId="6" fillId="0" borderId="71" xfId="0" applyNumberFormat="1" applyFont="1" applyBorder="1" applyAlignment="1" applyProtection="1">
      <alignment horizontal="center" vertical="center"/>
      <protection locked="0"/>
    </xf>
    <xf numFmtId="3" fontId="4" fillId="0" borderId="50" xfId="0" applyNumberFormat="1" applyFont="1" applyBorder="1" applyAlignment="1" applyProtection="1">
      <alignment horizontal="center" vertical="center" shrinkToFit="1"/>
      <protection locked="0"/>
    </xf>
    <xf numFmtId="3" fontId="4" fillId="0" borderId="47" xfId="0" applyNumberFormat="1" applyFont="1" applyBorder="1" applyAlignment="1" applyProtection="1">
      <alignment horizontal="center" vertical="center" shrinkToFit="1"/>
      <protection locked="0"/>
    </xf>
    <xf numFmtId="3" fontId="46" fillId="0" borderId="10" xfId="0" applyNumberFormat="1" applyFont="1" applyBorder="1" applyAlignment="1" applyProtection="1">
      <alignment horizontal="center" vertical="center" shrinkToFit="1"/>
      <protection locked="0"/>
    </xf>
    <xf numFmtId="3" fontId="4" fillId="0" borderId="28" xfId="0" applyNumberFormat="1" applyFont="1" applyBorder="1" applyAlignment="1" applyProtection="1">
      <alignment horizontal="center" vertical="center" shrinkToFit="1"/>
      <protection locked="0"/>
    </xf>
    <xf numFmtId="168" fontId="4" fillId="0" borderId="55" xfId="0" applyFont="1" applyBorder="1" applyAlignment="1" applyProtection="1">
      <alignment horizontal="left" vertical="center"/>
      <protection locked="0"/>
    </xf>
    <xf numFmtId="3" fontId="4" fillId="0" borderId="44" xfId="0" applyNumberFormat="1" applyFont="1" applyBorder="1" applyAlignment="1" applyProtection="1">
      <alignment horizontal="center" vertical="center"/>
      <protection locked="0"/>
    </xf>
    <xf numFmtId="3" fontId="4" fillId="0" borderId="47" xfId="0" applyNumberFormat="1" applyFont="1" applyBorder="1" applyAlignment="1" applyProtection="1">
      <alignment horizontal="center" vertical="center"/>
      <protection locked="0"/>
    </xf>
    <xf numFmtId="3" fontId="4" fillId="0" borderId="10" xfId="0" applyNumberFormat="1" applyFont="1" applyBorder="1" applyAlignment="1" applyProtection="1">
      <alignment horizontal="center" vertical="center"/>
      <protection locked="0"/>
    </xf>
    <xf numFmtId="168" fontId="5" fillId="0" borderId="0" xfId="0" applyFont="1" applyBorder="1" applyAlignment="1" applyProtection="1">
      <alignment horizontal="center" vertical="center"/>
      <protection locked="0"/>
    </xf>
    <xf numFmtId="168" fontId="5" fillId="0" borderId="0" xfId="0" applyFont="1" applyProtection="1">
      <protection locked="0"/>
    </xf>
    <xf numFmtId="3" fontId="6" fillId="0" borderId="50" xfId="0" applyNumberFormat="1" applyFont="1" applyBorder="1" applyAlignment="1" applyProtection="1">
      <alignment horizontal="center" vertical="center"/>
      <protection locked="0"/>
    </xf>
    <xf numFmtId="168" fontId="5" fillId="0" borderId="57" xfId="0" applyFont="1" applyBorder="1" applyAlignment="1" applyProtection="1">
      <alignment horizontal="center" vertical="center"/>
      <protection locked="0"/>
    </xf>
    <xf numFmtId="3" fontId="4" fillId="0" borderId="57" xfId="0" applyNumberFormat="1" applyFont="1" applyBorder="1" applyAlignment="1" applyProtection="1">
      <alignment horizontal="center" vertical="center"/>
      <protection locked="0"/>
    </xf>
    <xf numFmtId="168" fontId="5" fillId="0" borderId="10" xfId="0" applyFont="1" applyBorder="1" applyAlignment="1" applyProtection="1">
      <alignment horizontal="center" vertical="center"/>
      <protection locked="0"/>
    </xf>
    <xf numFmtId="3" fontId="4" fillId="0" borderId="28" xfId="0" applyNumberFormat="1" applyFont="1" applyBorder="1" applyAlignment="1" applyProtection="1">
      <alignment horizontal="center" vertical="center"/>
      <protection locked="0"/>
    </xf>
    <xf numFmtId="168" fontId="5" fillId="0" borderId="50" xfId="0" applyFont="1" applyBorder="1" applyAlignment="1" applyProtection="1">
      <alignment horizontal="center" vertical="center"/>
      <protection locked="0"/>
    </xf>
    <xf numFmtId="3" fontId="46" fillId="0" borderId="12" xfId="0" applyNumberFormat="1" applyFont="1" applyBorder="1" applyAlignment="1" applyProtection="1">
      <alignment horizontal="center" vertical="center" shrinkToFit="1"/>
      <protection locked="0"/>
    </xf>
    <xf numFmtId="167" fontId="4" fillId="0" borderId="44" xfId="0" applyNumberFormat="1" applyFont="1" applyBorder="1" applyAlignment="1">
      <alignment horizontal="left" vertical="top" indent="1"/>
    </xf>
    <xf numFmtId="168" fontId="4" fillId="0" borderId="44" xfId="0" applyFont="1" applyBorder="1" applyAlignment="1">
      <alignment horizontal="center" vertical="top"/>
    </xf>
    <xf numFmtId="3" fontId="4" fillId="0" borderId="44" xfId="0" applyNumberFormat="1" applyFont="1" applyBorder="1" applyAlignment="1">
      <alignment horizontal="center" vertical="top"/>
    </xf>
    <xf numFmtId="168" fontId="4" fillId="0" borderId="59" xfId="0" applyFont="1" applyFill="1" applyBorder="1" applyAlignment="1" applyProtection="1">
      <alignment horizontal="center" vertical="center"/>
      <protection hidden="1"/>
    </xf>
    <xf numFmtId="3" fontId="4" fillId="0" borderId="59" xfId="0" applyNumberFormat="1" applyFont="1" applyFill="1" applyBorder="1" applyAlignment="1">
      <alignment horizontal="center" vertical="center"/>
    </xf>
    <xf numFmtId="168" fontId="4" fillId="0" borderId="67" xfId="0" applyFont="1" applyFill="1" applyBorder="1" applyAlignment="1" applyProtection="1">
      <alignment horizontal="left" vertical="center"/>
    </xf>
    <xf numFmtId="168" fontId="4" fillId="0" borderId="44" xfId="0" applyFont="1" applyFill="1" applyBorder="1" applyAlignment="1" applyProtection="1">
      <alignment vertical="center"/>
      <protection hidden="1"/>
    </xf>
    <xf numFmtId="168" fontId="4" fillId="0" borderId="57" xfId="0" applyFont="1" applyFill="1" applyBorder="1" applyAlignment="1" applyProtection="1">
      <alignment horizontal="left" vertical="center" indent="1"/>
    </xf>
    <xf numFmtId="3" fontId="34" fillId="0" borderId="58" xfId="0" applyNumberFormat="1" applyFont="1" applyFill="1" applyBorder="1" applyAlignment="1" applyProtection="1">
      <alignment vertical="center"/>
    </xf>
    <xf numFmtId="1" fontId="4" fillId="0" borderId="53" xfId="0" applyNumberFormat="1" applyFont="1" applyFill="1" applyBorder="1" applyAlignment="1" applyProtection="1">
      <alignment horizontal="right" vertical="center"/>
      <protection hidden="1"/>
    </xf>
    <xf numFmtId="168" fontId="53" fillId="0" borderId="25" xfId="0" applyFont="1" applyBorder="1" applyAlignment="1" applyProtection="1">
      <alignment horizontal="lef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168" fontId="4" fillId="0" borderId="54" xfId="0" applyFont="1" applyFill="1" applyBorder="1" applyAlignment="1" applyProtection="1">
      <alignment horizontal="left" vertical="center"/>
      <protection hidden="1"/>
    </xf>
    <xf numFmtId="168" fontId="4" fillId="0" borderId="54" xfId="0" applyFont="1" applyBorder="1" applyAlignment="1" applyProtection="1">
      <alignment horizontal="center" vertical="center"/>
      <protection hidden="1"/>
    </xf>
    <xf numFmtId="3" fontId="4" fillId="24" borderId="59" xfId="0" applyNumberFormat="1" applyFont="1" applyFill="1" applyBorder="1" applyAlignment="1">
      <alignment horizontal="center" vertical="center"/>
    </xf>
    <xf numFmtId="168" fontId="4" fillId="0" borderId="44" xfId="0" applyFont="1" applyFill="1" applyBorder="1" applyAlignment="1" applyProtection="1">
      <alignment horizontal="left" vertical="top" indent="2"/>
      <protection hidden="1"/>
    </xf>
    <xf numFmtId="49" fontId="4" fillId="0" borderId="49" xfId="0" applyNumberFormat="1" applyFont="1" applyFill="1" applyBorder="1" applyAlignment="1" applyProtection="1">
      <alignment horizontal="right" vertical="top"/>
    </xf>
    <xf numFmtId="167" fontId="4" fillId="0" borderId="50" xfId="0" applyNumberFormat="1" applyFont="1" applyFill="1" applyBorder="1" applyAlignment="1" applyProtection="1">
      <alignment vertical="top"/>
    </xf>
    <xf numFmtId="3" fontId="4" fillId="0" borderId="50" xfId="0" applyNumberFormat="1" applyFont="1" applyFill="1" applyBorder="1" applyAlignment="1" applyProtection="1">
      <alignment horizontal="center" vertical="top"/>
    </xf>
    <xf numFmtId="3" fontId="4" fillId="0" borderId="50" xfId="0" applyNumberFormat="1" applyFont="1" applyFill="1" applyBorder="1" applyAlignment="1" applyProtection="1">
      <alignment horizontal="center" vertical="center"/>
      <protection locked="0"/>
    </xf>
    <xf numFmtId="168" fontId="4" fillId="0" borderId="44" xfId="0" applyFont="1" applyFill="1" applyBorder="1" applyAlignment="1" applyProtection="1">
      <alignment horizontal="left" vertical="center"/>
      <protection hidden="1"/>
    </xf>
    <xf numFmtId="168" fontId="4" fillId="0" borderId="44" xfId="0" applyFont="1" applyFill="1" applyBorder="1" applyAlignment="1" applyProtection="1">
      <alignment horizontal="left" vertical="center" indent="2"/>
      <protection hidden="1"/>
    </xf>
    <xf numFmtId="0" fontId="4" fillId="0" borderId="46" xfId="0" applyNumberFormat="1" applyFont="1" applyBorder="1" applyAlignment="1" applyProtection="1">
      <alignment horizontal="right" vertical="center"/>
      <protection hidden="1"/>
    </xf>
    <xf numFmtId="168" fontId="4" fillId="0" borderId="47" xfId="0" applyFont="1" applyFill="1" applyBorder="1" applyAlignment="1" applyProtection="1">
      <alignment horizontal="left" vertical="center" indent="1"/>
      <protection hidden="1"/>
    </xf>
    <xf numFmtId="168" fontId="4" fillId="0" borderId="47" xfId="0" applyFont="1" applyFill="1" applyBorder="1" applyAlignment="1" applyProtection="1">
      <alignment horizontal="center" vertical="center"/>
      <protection hidden="1"/>
    </xf>
    <xf numFmtId="3" fontId="4" fillId="0" borderId="47" xfId="0" applyNumberFormat="1" applyFont="1" applyFill="1" applyBorder="1" applyAlignment="1">
      <alignment horizontal="center" vertical="center"/>
    </xf>
    <xf numFmtId="3" fontId="4" fillId="0" borderId="47" xfId="0" applyNumberFormat="1" applyFont="1" applyFill="1" applyBorder="1" applyAlignment="1" applyProtection="1">
      <alignment horizontal="center" vertical="center"/>
      <protection locked="0"/>
    </xf>
    <xf numFmtId="168" fontId="53" fillId="0" borderId="28" xfId="0" applyFont="1" applyBorder="1" applyAlignment="1" applyProtection="1">
      <alignment horizontal="center" vertical="center"/>
      <protection hidden="1"/>
    </xf>
    <xf numFmtId="49" fontId="53" fillId="0" borderId="31" xfId="0" applyNumberFormat="1" applyFont="1" applyBorder="1" applyAlignment="1" applyProtection="1">
      <alignment horizontal="center" vertical="center"/>
      <protection hidden="1"/>
    </xf>
    <xf numFmtId="168" fontId="4" fillId="0" borderId="47" xfId="0" applyFont="1" applyBorder="1" applyAlignment="1" applyProtection="1">
      <alignment horizontal="center" vertical="center"/>
    </xf>
    <xf numFmtId="168" fontId="4" fillId="0" borderId="52" xfId="0" applyFont="1" applyBorder="1" applyAlignment="1" applyProtection="1">
      <alignment horizontal="left" vertical="center"/>
      <protection hidden="1"/>
    </xf>
    <xf numFmtId="0" fontId="4" fillId="0" borderId="49" xfId="0" applyNumberFormat="1" applyFont="1" applyBorder="1" applyAlignment="1" applyProtection="1">
      <alignment horizontal="right" vertical="center"/>
      <protection hidden="1"/>
    </xf>
    <xf numFmtId="168" fontId="4" fillId="0" borderId="55" xfId="0" applyFont="1" applyBorder="1" applyAlignment="1" applyProtection="1">
      <alignment horizontal="left" vertical="center"/>
      <protection hidden="1"/>
    </xf>
    <xf numFmtId="168" fontId="4" fillId="0" borderId="47" xfId="0" applyFont="1" applyFill="1" applyBorder="1" applyAlignment="1" applyProtection="1">
      <alignment horizontal="left" vertical="center" indent="1"/>
    </xf>
    <xf numFmtId="164" fontId="4" fillId="0" borderId="47" xfId="28" applyFont="1" applyBorder="1" applyAlignment="1" applyProtection="1">
      <alignment horizontal="center" vertical="center" shrinkToFit="1"/>
      <protection locked="0"/>
    </xf>
    <xf numFmtId="0" fontId="4" fillId="0" borderId="12" xfId="0" applyNumberFormat="1" applyFont="1" applyBorder="1" applyAlignment="1" applyProtection="1">
      <alignment horizontal="right" vertical="center"/>
      <protection hidden="1"/>
    </xf>
    <xf numFmtId="168" fontId="4" fillId="0" borderId="12" xfId="0" applyFont="1" applyBorder="1" applyAlignment="1" applyProtection="1">
      <alignment horizontal="left" vertical="center"/>
      <protection hidden="1"/>
    </xf>
    <xf numFmtId="168" fontId="4" fillId="0" borderId="12" xfId="0" applyFont="1" applyBorder="1" applyAlignment="1" applyProtection="1">
      <alignment horizontal="center" vertical="center"/>
      <protection hidden="1"/>
    </xf>
    <xf numFmtId="3" fontId="4" fillId="0" borderId="12" xfId="0" applyNumberFormat="1" applyFont="1" applyBorder="1" applyAlignment="1">
      <alignment horizontal="center" vertical="center"/>
    </xf>
    <xf numFmtId="3" fontId="4" fillId="0" borderId="12" xfId="0" applyNumberFormat="1" applyFont="1" applyBorder="1" applyAlignment="1" applyProtection="1">
      <alignment vertical="center"/>
      <protection hidden="1"/>
    </xf>
    <xf numFmtId="0" fontId="4" fillId="0" borderId="28" xfId="0" applyNumberFormat="1" applyFont="1" applyBorder="1" applyAlignment="1" applyProtection="1">
      <alignment horizontal="right" vertical="center"/>
      <protection hidden="1"/>
    </xf>
    <xf numFmtId="168" fontId="4" fillId="0" borderId="28" xfId="0" applyFont="1" applyBorder="1" applyAlignment="1" applyProtection="1">
      <alignment horizontal="left" vertical="center"/>
      <protection hidden="1"/>
    </xf>
    <xf numFmtId="168" fontId="4" fillId="0" borderId="28" xfId="0" applyFont="1" applyBorder="1" applyAlignment="1" applyProtection="1">
      <alignment horizontal="center" vertical="center"/>
      <protection hidden="1"/>
    </xf>
    <xf numFmtId="3" fontId="4" fillId="0" borderId="28" xfId="0" applyNumberFormat="1" applyFont="1" applyBorder="1" applyAlignment="1" applyProtection="1">
      <alignment vertical="center"/>
      <protection hidden="1"/>
    </xf>
    <xf numFmtId="3" fontId="4" fillId="0" borderId="43" xfId="0" applyNumberFormat="1" applyFont="1" applyBorder="1" applyAlignment="1">
      <alignment horizontal="center" vertical="center"/>
    </xf>
    <xf numFmtId="168" fontId="4" fillId="0" borderId="54" xfId="0" applyFont="1" applyBorder="1" applyAlignment="1" applyProtection="1">
      <alignment horizontal="left" vertical="top"/>
      <protection hidden="1"/>
    </xf>
    <xf numFmtId="168" fontId="4" fillId="0" borderId="59" xfId="0" applyFont="1" applyBorder="1" applyAlignment="1" applyProtection="1">
      <alignment horizontal="center" vertical="top"/>
      <protection hidden="1"/>
    </xf>
    <xf numFmtId="3" fontId="4" fillId="0" borderId="44" xfId="0" applyNumberFormat="1" applyFont="1" applyBorder="1" applyAlignment="1" applyProtection="1">
      <alignment horizontal="center" vertical="center"/>
      <protection locked="0" hidden="1"/>
    </xf>
    <xf numFmtId="3" fontId="4" fillId="0" borderId="45" xfId="0" applyNumberFormat="1" applyFont="1" applyBorder="1" applyAlignment="1" applyProtection="1">
      <alignment vertical="top"/>
      <protection hidden="1"/>
    </xf>
    <xf numFmtId="2" fontId="4" fillId="0" borderId="0" xfId="0" applyNumberFormat="1" applyFont="1" applyBorder="1" applyAlignment="1" applyProtection="1">
      <alignment vertical="top"/>
      <protection hidden="1"/>
    </xf>
    <xf numFmtId="168" fontId="4" fillId="0" borderId="0" xfId="0" applyFont="1" applyBorder="1" applyAlignment="1" applyProtection="1">
      <alignment vertical="top"/>
      <protection hidden="1"/>
    </xf>
    <xf numFmtId="1" fontId="4" fillId="0" borderId="0" xfId="0" applyNumberFormat="1" applyFont="1" applyBorder="1" applyAlignment="1" applyProtection="1">
      <alignment vertical="top"/>
      <protection hidden="1"/>
    </xf>
    <xf numFmtId="3" fontId="4" fillId="0" borderId="44" xfId="43" applyNumberFormat="1" applyFont="1" applyBorder="1" applyAlignment="1" applyProtection="1">
      <alignment horizontal="center" vertical="center"/>
      <protection locked="0" hidden="1"/>
    </xf>
    <xf numFmtId="3" fontId="4" fillId="0" borderId="43" xfId="0" applyNumberFormat="1" applyFont="1" applyBorder="1" applyAlignment="1">
      <alignment horizontal="center" vertical="top"/>
    </xf>
    <xf numFmtId="168" fontId="4" fillId="0" borderId="54" xfId="0" applyFont="1" applyBorder="1" applyAlignment="1" applyProtection="1">
      <alignment horizontal="left" vertical="top" indent="1"/>
      <protection hidden="1"/>
    </xf>
    <xf numFmtId="0" fontId="44" fillId="0" borderId="49" xfId="0" applyNumberFormat="1" applyFont="1" applyBorder="1" applyAlignment="1" applyProtection="1">
      <alignment horizontal="right" vertical="center"/>
    </xf>
    <xf numFmtId="168" fontId="45" fillId="0" borderId="50" xfId="0" applyFont="1" applyBorder="1" applyAlignment="1" applyProtection="1">
      <alignment horizontal="center" vertical="center"/>
    </xf>
    <xf numFmtId="3" fontId="45" fillId="0" borderId="50" xfId="0" applyNumberFormat="1" applyFont="1" applyBorder="1" applyAlignment="1" applyProtection="1">
      <alignment horizontal="center" vertical="center"/>
    </xf>
    <xf numFmtId="3" fontId="46" fillId="0" borderId="50" xfId="0" applyNumberFormat="1" applyFont="1" applyBorder="1" applyAlignment="1" applyProtection="1">
      <alignment horizontal="center" vertical="center" shrinkToFit="1"/>
      <protection locked="0"/>
    </xf>
    <xf numFmtId="168" fontId="4" fillId="24" borderId="44" xfId="0" applyFont="1" applyFill="1" applyBorder="1" applyAlignment="1">
      <alignment vertical="center"/>
    </xf>
    <xf numFmtId="168" fontId="4" fillId="0" borderId="44" xfId="0" applyFont="1" applyFill="1" applyBorder="1" applyAlignment="1">
      <alignment horizontal="left" vertical="center" indent="1"/>
    </xf>
    <xf numFmtId="168" fontId="4" fillId="0" borderId="47" xfId="0" applyFont="1" applyBorder="1" applyAlignment="1" applyProtection="1">
      <alignment horizontal="left" vertical="center" indent="1"/>
    </xf>
    <xf numFmtId="3" fontId="4" fillId="0" borderId="47" xfId="0" applyNumberFormat="1" applyFont="1" applyFill="1" applyBorder="1" applyAlignment="1" applyProtection="1">
      <alignment horizontal="center" vertical="center"/>
    </xf>
    <xf numFmtId="168" fontId="44" fillId="0" borderId="12" xfId="0" applyFont="1" applyBorder="1" applyAlignment="1" applyProtection="1">
      <alignment horizontal="left" vertical="center"/>
    </xf>
    <xf numFmtId="3" fontId="45" fillId="0" borderId="14" xfId="0" applyNumberFormat="1" applyFont="1" applyBorder="1" applyAlignment="1" applyProtection="1">
      <alignment vertical="center"/>
    </xf>
    <xf numFmtId="3" fontId="45" fillId="0" borderId="55" xfId="0" applyNumberFormat="1" applyFont="1" applyBorder="1" applyAlignment="1" applyProtection="1">
      <alignment vertical="center"/>
    </xf>
    <xf numFmtId="1" fontId="4" fillId="0" borderId="44" xfId="0" applyNumberFormat="1" applyFont="1" applyBorder="1" applyAlignment="1">
      <alignment horizontal="center"/>
    </xf>
    <xf numFmtId="168" fontId="4" fillId="0" borderId="44" xfId="0" applyFont="1" applyBorder="1" applyAlignment="1">
      <alignment horizontal="left"/>
    </xf>
    <xf numFmtId="168" fontId="4" fillId="0" borderId="59" xfId="0" applyFont="1" applyBorder="1" applyAlignment="1">
      <alignment horizontal="left"/>
    </xf>
    <xf numFmtId="1" fontId="4" fillId="0" borderId="59" xfId="0" applyNumberFormat="1" applyFont="1" applyBorder="1" applyAlignment="1">
      <alignment horizontal="center"/>
    </xf>
    <xf numFmtId="168" fontId="4" fillId="0" borderId="44" xfId="0" applyFont="1" applyBorder="1" applyAlignment="1">
      <alignment horizontal="left" vertical="center"/>
    </xf>
    <xf numFmtId="168" fontId="60" fillId="0" borderId="44" xfId="0" applyFont="1" applyBorder="1" applyAlignment="1">
      <alignment horizontal="left"/>
    </xf>
    <xf numFmtId="49" fontId="5" fillId="0" borderId="0" xfId="0" applyNumberFormat="1" applyFont="1" applyAlignment="1">
      <alignment horizontal="right" vertical="top"/>
    </xf>
    <xf numFmtId="168" fontId="5" fillId="0" borderId="0" xfId="0" applyFont="1" applyBorder="1" applyAlignment="1">
      <alignment horizontal="left" vertical="top"/>
    </xf>
    <xf numFmtId="3" fontId="4" fillId="0" borderId="0" xfId="0" applyNumberFormat="1" applyFont="1" applyAlignment="1">
      <alignment vertical="top"/>
    </xf>
    <xf numFmtId="49" fontId="6" fillId="0" borderId="39" xfId="0" applyNumberFormat="1" applyFont="1" applyBorder="1" applyAlignment="1">
      <alignment horizontal="center" vertical="center"/>
    </xf>
    <xf numFmtId="49" fontId="6" fillId="0" borderId="69" xfId="0" applyNumberFormat="1" applyFont="1" applyBorder="1" applyAlignment="1">
      <alignment horizontal="center" vertical="top"/>
    </xf>
    <xf numFmtId="168" fontId="6" fillId="0" borderId="70" xfId="0" applyFont="1" applyBorder="1" applyAlignment="1">
      <alignment vertical="top"/>
    </xf>
    <xf numFmtId="168" fontId="6" fillId="0" borderId="71" xfId="0" applyFont="1" applyBorder="1" applyAlignment="1">
      <alignment horizontal="center" vertical="top"/>
    </xf>
    <xf numFmtId="3" fontId="6" fillId="0" borderId="71" xfId="0" applyNumberFormat="1" applyFont="1" applyBorder="1" applyAlignment="1">
      <alignment horizontal="center" vertical="top"/>
    </xf>
    <xf numFmtId="3" fontId="6" fillId="0" borderId="72" xfId="0" applyNumberFormat="1" applyFont="1" applyBorder="1" applyAlignment="1">
      <alignment horizontal="center" vertical="top"/>
    </xf>
    <xf numFmtId="49" fontId="4" fillId="0" borderId="43" xfId="0" applyNumberFormat="1" applyFont="1" applyBorder="1" applyAlignment="1">
      <alignment horizontal="right" vertical="top"/>
    </xf>
    <xf numFmtId="168" fontId="4" fillId="0" borderId="37" xfId="0" applyFont="1" applyBorder="1" applyAlignment="1">
      <alignment horizontal="left" vertical="top"/>
    </xf>
    <xf numFmtId="3" fontId="4" fillId="0" borderId="45" xfId="0" applyNumberFormat="1" applyFont="1" applyBorder="1" applyAlignment="1">
      <alignment vertical="top"/>
    </xf>
    <xf numFmtId="49" fontId="4" fillId="0" borderId="12" xfId="0" applyNumberFormat="1" applyFont="1" applyBorder="1" applyAlignment="1">
      <alignment horizontal="right" vertical="top"/>
    </xf>
    <xf numFmtId="168" fontId="4" fillId="0" borderId="12" xfId="0" applyFont="1" applyBorder="1" applyAlignment="1">
      <alignment vertical="top"/>
    </xf>
    <xf numFmtId="168" fontId="4" fillId="0" borderId="12" xfId="0" applyFont="1" applyBorder="1" applyAlignment="1">
      <alignment horizontal="center" vertical="top"/>
    </xf>
    <xf numFmtId="3" fontId="4" fillId="0" borderId="12" xfId="0" applyNumberFormat="1" applyFont="1" applyBorder="1" applyAlignment="1">
      <alignment horizontal="right" vertical="top"/>
    </xf>
    <xf numFmtId="3" fontId="4" fillId="0" borderId="12" xfId="0" applyNumberFormat="1" applyFont="1" applyBorder="1" applyAlignment="1" applyProtection="1">
      <alignment vertical="top"/>
      <protection locked="0"/>
    </xf>
    <xf numFmtId="3" fontId="4" fillId="0" borderId="12" xfId="0" applyNumberFormat="1" applyFont="1" applyBorder="1" applyAlignment="1">
      <alignment vertical="top"/>
    </xf>
    <xf numFmtId="49" fontId="5" fillId="0" borderId="35" xfId="0" applyNumberFormat="1" applyFont="1" applyBorder="1" applyAlignment="1">
      <alignment horizontal="right" vertical="top"/>
    </xf>
    <xf numFmtId="168" fontId="5" fillId="0" borderId="10" xfId="0" applyFont="1" applyBorder="1" applyAlignment="1">
      <alignment horizontal="left" vertical="top"/>
    </xf>
    <xf numFmtId="168" fontId="4" fillId="0" borderId="10" xfId="0" applyFont="1" applyBorder="1" applyAlignment="1">
      <alignment horizontal="center" vertical="top"/>
    </xf>
    <xf numFmtId="3" fontId="4" fillId="0" borderId="10" xfId="0" applyNumberFormat="1" applyFont="1" applyBorder="1" applyAlignment="1">
      <alignment horizontal="right" vertical="top"/>
    </xf>
    <xf numFmtId="3" fontId="4" fillId="0" borderId="10" xfId="0" applyNumberFormat="1" applyFont="1" applyBorder="1" applyAlignment="1" applyProtection="1">
      <alignment vertical="top"/>
      <protection locked="0"/>
    </xf>
    <xf numFmtId="3" fontId="4" fillId="0" borderId="36" xfId="0" applyNumberFormat="1" applyFont="1" applyBorder="1" applyAlignment="1">
      <alignment vertical="top"/>
    </xf>
    <xf numFmtId="49" fontId="5" fillId="0" borderId="12" xfId="0" applyNumberFormat="1" applyFont="1" applyBorder="1" applyAlignment="1">
      <alignment horizontal="right" vertical="top"/>
    </xf>
    <xf numFmtId="168" fontId="4" fillId="0" borderId="0" xfId="0" applyFont="1" applyBorder="1" applyAlignment="1">
      <alignment horizontal="center" vertical="top"/>
    </xf>
    <xf numFmtId="3" fontId="4" fillId="0" borderId="0" xfId="0" applyNumberFormat="1" applyFont="1" applyBorder="1" applyAlignment="1">
      <alignment horizontal="right" vertical="top"/>
    </xf>
    <xf numFmtId="3" fontId="4" fillId="0" borderId="0" xfId="0" applyNumberFormat="1" applyFont="1" applyBorder="1" applyAlignment="1" applyProtection="1">
      <alignment vertical="top"/>
      <protection locked="0"/>
    </xf>
    <xf numFmtId="49" fontId="5" fillId="0" borderId="0" xfId="0" applyNumberFormat="1" applyFont="1" applyBorder="1" applyAlignment="1">
      <alignment horizontal="right" vertical="top"/>
    </xf>
    <xf numFmtId="3" fontId="4" fillId="0" borderId="0" xfId="0" applyNumberFormat="1" applyFont="1" applyBorder="1" applyAlignment="1">
      <alignment vertical="top"/>
    </xf>
    <xf numFmtId="3" fontId="4" fillId="0" borderId="0" xfId="0" applyNumberFormat="1" applyFont="1" applyAlignment="1" applyProtection="1">
      <alignment vertical="top"/>
      <protection locked="0"/>
    </xf>
    <xf numFmtId="49" fontId="6" fillId="0" borderId="39" xfId="0" applyNumberFormat="1" applyFont="1" applyBorder="1" applyAlignment="1">
      <alignment horizontal="center" vertical="top"/>
    </xf>
    <xf numFmtId="168" fontId="6" fillId="0" borderId="40" xfId="0" applyFont="1" applyBorder="1" applyAlignment="1">
      <alignment vertical="top"/>
    </xf>
    <xf numFmtId="168" fontId="6" fillId="0" borderId="41" xfId="0" applyFont="1" applyBorder="1" applyAlignment="1">
      <alignment horizontal="center" vertical="top"/>
    </xf>
    <xf numFmtId="3" fontId="6" fillId="0" borderId="41" xfId="0" applyNumberFormat="1" applyFont="1" applyBorder="1" applyAlignment="1">
      <alignment horizontal="center" vertical="top"/>
    </xf>
    <xf numFmtId="3" fontId="6" fillId="0" borderId="41" xfId="0" applyNumberFormat="1" applyFont="1" applyBorder="1" applyAlignment="1" applyProtection="1">
      <alignment horizontal="center" vertical="top"/>
      <protection locked="0"/>
    </xf>
    <xf numFmtId="3" fontId="6" fillId="0" borderId="42" xfId="0" applyNumberFormat="1" applyFont="1" applyBorder="1" applyAlignment="1">
      <alignment horizontal="center" vertical="top"/>
    </xf>
    <xf numFmtId="3" fontId="6" fillId="0" borderId="71" xfId="0" applyNumberFormat="1" applyFont="1" applyBorder="1" applyAlignment="1" applyProtection="1">
      <alignment horizontal="center" vertical="top"/>
      <protection locked="0"/>
    </xf>
    <xf numFmtId="3" fontId="6" fillId="0" borderId="72" xfId="0" applyNumberFormat="1" applyFont="1" applyBorder="1" applyAlignment="1">
      <alignment horizontal="right" vertical="top"/>
    </xf>
    <xf numFmtId="3" fontId="4" fillId="0" borderId="45" xfId="0" applyNumberFormat="1" applyFont="1" applyBorder="1" applyAlignment="1">
      <alignment horizontal="right" vertical="top"/>
    </xf>
    <xf numFmtId="49" fontId="4" fillId="0" borderId="46" xfId="0" applyNumberFormat="1" applyFont="1" applyBorder="1" applyAlignment="1">
      <alignment horizontal="right" vertical="top"/>
    </xf>
    <xf numFmtId="168" fontId="4" fillId="0" borderId="52" xfId="0" applyFont="1" applyBorder="1" applyAlignment="1">
      <alignment horizontal="left" vertical="top"/>
    </xf>
    <xf numFmtId="168" fontId="4" fillId="0" borderId="47" xfId="0" applyFont="1" applyBorder="1" applyAlignment="1">
      <alignment horizontal="center" vertical="top"/>
    </xf>
    <xf numFmtId="3" fontId="4" fillId="0" borderId="47" xfId="0" applyNumberFormat="1" applyFont="1" applyBorder="1" applyAlignment="1">
      <alignment horizontal="center" vertical="top"/>
    </xf>
    <xf numFmtId="3" fontId="4" fillId="0" borderId="47" xfId="0" applyNumberFormat="1" applyFont="1" applyBorder="1" applyAlignment="1" applyProtection="1">
      <alignment horizontal="center" vertical="top"/>
      <protection locked="0"/>
    </xf>
    <xf numFmtId="3" fontId="4" fillId="0" borderId="48" xfId="0" applyNumberFormat="1" applyFont="1" applyBorder="1" applyAlignment="1">
      <alignment vertical="top"/>
    </xf>
    <xf numFmtId="168" fontId="4" fillId="0" borderId="10" xfId="0" applyFont="1" applyBorder="1" applyAlignment="1" applyProtection="1">
      <alignment horizontal="center" vertical="top"/>
      <protection locked="0"/>
    </xf>
    <xf numFmtId="168" fontId="4" fillId="0" borderId="0" xfId="0" applyFont="1" applyBorder="1" applyAlignment="1" applyProtection="1">
      <alignment horizontal="center" vertical="top"/>
      <protection locked="0"/>
    </xf>
    <xf numFmtId="49" fontId="5" fillId="0" borderId="0" xfId="43" applyNumberFormat="1" applyFont="1" applyAlignment="1">
      <alignment horizontal="right" vertical="center"/>
    </xf>
    <xf numFmtId="168" fontId="5" fillId="0" borderId="0" xfId="43" applyFont="1" applyBorder="1" applyAlignment="1">
      <alignment horizontal="left" vertical="center"/>
    </xf>
    <xf numFmtId="49" fontId="6" fillId="0" borderId="39" xfId="43" applyNumberFormat="1" applyFont="1" applyBorder="1" applyAlignment="1">
      <alignment horizontal="center" vertical="center"/>
    </xf>
    <xf numFmtId="168" fontId="6" fillId="0" borderId="40" xfId="43" applyFont="1" applyBorder="1" applyAlignment="1">
      <alignment vertical="center"/>
    </xf>
    <xf numFmtId="168" fontId="6" fillId="0" borderId="41" xfId="43" applyFont="1" applyBorder="1" applyAlignment="1">
      <alignment horizontal="center" vertical="center"/>
    </xf>
    <xf numFmtId="3" fontId="6" fillId="0" borderId="76" xfId="43" applyNumberFormat="1" applyFont="1" applyBorder="1" applyAlignment="1">
      <alignment horizontal="center" vertical="center"/>
    </xf>
    <xf numFmtId="3" fontId="6" fillId="0" borderId="42" xfId="43" applyNumberFormat="1" applyFont="1" applyBorder="1" applyAlignment="1">
      <alignment horizontal="center" vertical="center"/>
    </xf>
    <xf numFmtId="49" fontId="4" fillId="0" borderId="49" xfId="43" applyNumberFormat="1" applyFont="1" applyBorder="1" applyAlignment="1">
      <alignment horizontal="right" vertical="center"/>
    </xf>
    <xf numFmtId="168" fontId="4" fillId="0" borderId="55" xfId="43" applyFont="1" applyBorder="1" applyAlignment="1">
      <alignment horizontal="left" vertical="center"/>
    </xf>
    <xf numFmtId="168" fontId="4" fillId="0" borderId="50" xfId="43" applyFont="1" applyBorder="1" applyAlignment="1">
      <alignment horizontal="center" vertical="center"/>
    </xf>
    <xf numFmtId="3" fontId="4" fillId="0" borderId="50" xfId="43" applyNumberFormat="1" applyFont="1" applyBorder="1" applyAlignment="1">
      <alignment horizontal="center" vertical="center"/>
    </xf>
    <xf numFmtId="3" fontId="4" fillId="0" borderId="50" xfId="43" applyNumberFormat="1" applyFont="1" applyBorder="1" applyAlignment="1" applyProtection="1">
      <alignment horizontal="center" vertical="center"/>
      <protection locked="0"/>
    </xf>
    <xf numFmtId="3" fontId="4" fillId="0" borderId="51" xfId="43" applyNumberFormat="1" applyFont="1" applyBorder="1" applyAlignment="1">
      <alignment horizontal="center" vertical="center"/>
    </xf>
    <xf numFmtId="3" fontId="4" fillId="0" borderId="45" xfId="43" applyNumberFormat="1" applyFont="1" applyBorder="1" applyAlignment="1">
      <alignment horizontal="center" vertical="center"/>
    </xf>
    <xf numFmtId="49" fontId="4" fillId="0" borderId="46" xfId="43" applyNumberFormat="1" applyFont="1" applyBorder="1" applyAlignment="1">
      <alignment horizontal="right" vertical="center"/>
    </xf>
    <xf numFmtId="168" fontId="4" fillId="0" borderId="52" xfId="43" applyFont="1" applyBorder="1" applyAlignment="1">
      <alignment horizontal="left" vertical="center"/>
    </xf>
    <xf numFmtId="168" fontId="4" fillId="0" borderId="47" xfId="43" applyFont="1" applyBorder="1" applyAlignment="1">
      <alignment horizontal="center" vertical="center"/>
    </xf>
    <xf numFmtId="3" fontId="4" fillId="0" borderId="47" xfId="43" applyNumberFormat="1" applyFont="1" applyBorder="1" applyAlignment="1">
      <alignment horizontal="center" vertical="center"/>
    </xf>
    <xf numFmtId="3" fontId="4" fillId="0" borderId="47" xfId="43" applyNumberFormat="1" applyFont="1" applyBorder="1" applyAlignment="1" applyProtection="1">
      <alignment horizontal="center" vertical="center"/>
      <protection locked="0"/>
    </xf>
    <xf numFmtId="3" fontId="4" fillId="0" borderId="48" xfId="43" applyNumberFormat="1" applyFont="1" applyBorder="1" applyAlignment="1">
      <alignment horizontal="center" vertical="center"/>
    </xf>
    <xf numFmtId="49" fontId="4" fillId="0" borderId="28" xfId="43" applyNumberFormat="1" applyFont="1" applyBorder="1" applyAlignment="1">
      <alignment horizontal="right" vertical="center"/>
    </xf>
    <xf numFmtId="168" fontId="4" fillId="0" borderId="0" xfId="43" applyFont="1" applyBorder="1" applyAlignment="1">
      <alignment horizontal="left" vertical="center"/>
    </xf>
    <xf numFmtId="168" fontId="4" fillId="0" borderId="0" xfId="43" applyFont="1" applyBorder="1" applyAlignment="1">
      <alignment horizontal="center" vertical="center"/>
    </xf>
    <xf numFmtId="3" fontId="4" fillId="0" borderId="0" xfId="43" applyNumberFormat="1" applyFont="1" applyBorder="1" applyAlignment="1">
      <alignment horizontal="center" vertical="center"/>
    </xf>
    <xf numFmtId="3" fontId="4" fillId="0" borderId="0" xfId="43" applyNumberFormat="1" applyFont="1" applyBorder="1" applyAlignment="1" applyProtection="1">
      <alignment horizontal="center" vertical="center"/>
      <protection locked="0"/>
    </xf>
    <xf numFmtId="3" fontId="4" fillId="0" borderId="28" xfId="43" applyNumberFormat="1" applyFont="1" applyBorder="1" applyAlignment="1">
      <alignment horizontal="center" vertical="center"/>
    </xf>
    <xf numFmtId="49" fontId="5" fillId="0" borderId="35" xfId="43" applyNumberFormat="1" applyFont="1" applyBorder="1" applyAlignment="1">
      <alignment horizontal="right" vertical="center"/>
    </xf>
    <xf numFmtId="168" fontId="5" fillId="0" borderId="10" xfId="43" applyFont="1" applyBorder="1" applyAlignment="1">
      <alignment horizontal="left" vertical="center"/>
    </xf>
    <xf numFmtId="168" fontId="4" fillId="0" borderId="10" xfId="43" applyFont="1" applyBorder="1" applyAlignment="1">
      <alignment horizontal="center" vertical="center"/>
    </xf>
    <xf numFmtId="3" fontId="4" fillId="0" borderId="10" xfId="43" applyNumberFormat="1" applyFont="1" applyBorder="1" applyAlignment="1">
      <alignment horizontal="right" vertical="center"/>
    </xf>
    <xf numFmtId="3" fontId="4" fillId="0" borderId="10" xfId="43" applyNumberFormat="1" applyFont="1" applyBorder="1" applyAlignment="1" applyProtection="1">
      <alignment horizontal="center" vertical="center"/>
      <protection locked="0"/>
    </xf>
    <xf numFmtId="3" fontId="4" fillId="0" borderId="36" xfId="43" applyNumberFormat="1" applyFont="1" applyBorder="1" applyAlignment="1">
      <alignment horizontal="right" vertical="top"/>
    </xf>
    <xf numFmtId="3" fontId="4" fillId="0" borderId="45" xfId="0" applyNumberFormat="1" applyFont="1" applyBorder="1" applyAlignment="1" applyProtection="1">
      <alignment horizontal="right" vertical="top"/>
      <protection hidden="1"/>
    </xf>
    <xf numFmtId="3" fontId="4" fillId="0" borderId="57" xfId="0" applyNumberFormat="1" applyFont="1" applyBorder="1" applyAlignment="1" applyProtection="1">
      <alignment horizontal="center" vertical="top"/>
      <protection locked="0"/>
    </xf>
    <xf numFmtId="168" fontId="4" fillId="0" borderId="46" xfId="0" applyFont="1" applyBorder="1" applyAlignment="1" applyProtection="1">
      <alignment vertical="center"/>
      <protection locked="0"/>
    </xf>
    <xf numFmtId="168" fontId="4" fillId="0" borderId="77" xfId="0" applyFont="1" applyBorder="1" applyAlignment="1" applyProtection="1">
      <alignment vertical="center"/>
      <protection locked="0"/>
    </xf>
    <xf numFmtId="168" fontId="4" fillId="0" borderId="47" xfId="0" applyFont="1" applyBorder="1" applyAlignment="1" applyProtection="1">
      <alignment vertical="center"/>
      <protection locked="0"/>
    </xf>
    <xf numFmtId="168" fontId="4" fillId="0" borderId="48" xfId="0" applyFont="1" applyBorder="1" applyAlignment="1" applyProtection="1">
      <alignment vertical="center"/>
      <protection locked="0"/>
    </xf>
    <xf numFmtId="168" fontId="4" fillId="0" borderId="10" xfId="0" applyFont="1" applyBorder="1" applyAlignment="1" applyProtection="1">
      <alignment vertical="center"/>
      <protection locked="0"/>
    </xf>
    <xf numFmtId="3" fontId="4" fillId="0" borderId="10" xfId="0" applyNumberFormat="1" applyFont="1" applyBorder="1" applyAlignment="1" applyProtection="1">
      <alignment horizontal="center" vertical="top"/>
      <protection locked="0"/>
    </xf>
    <xf numFmtId="3" fontId="4" fillId="0" borderId="0" xfId="0" applyNumberFormat="1" applyFont="1" applyBorder="1" applyAlignment="1" applyProtection="1">
      <alignment horizontal="right" vertical="top"/>
      <protection hidden="1"/>
    </xf>
    <xf numFmtId="0" fontId="4" fillId="0" borderId="35" xfId="0" applyNumberFormat="1" applyFont="1" applyBorder="1" applyAlignment="1">
      <alignment horizontal="center" vertical="center"/>
    </xf>
    <xf numFmtId="168" fontId="5" fillId="0" borderId="10" xfId="0" applyFont="1" applyBorder="1" applyAlignment="1">
      <alignment horizontal="left" vertical="center"/>
    </xf>
    <xf numFmtId="3" fontId="4" fillId="0" borderId="36" xfId="0" applyNumberFormat="1" applyFont="1" applyBorder="1" applyAlignment="1">
      <alignment vertical="center"/>
    </xf>
    <xf numFmtId="0" fontId="4" fillId="0" borderId="12" xfId="0" applyNumberFormat="1" applyFont="1" applyBorder="1" applyAlignment="1">
      <alignment horizontal="center" vertical="center"/>
    </xf>
    <xf numFmtId="168" fontId="5" fillId="0" borderId="0" xfId="0" applyFont="1" applyBorder="1" applyAlignment="1">
      <alignment horizontal="left" vertical="center"/>
    </xf>
    <xf numFmtId="168" fontId="4" fillId="0" borderId="12" xfId="0" applyFont="1" applyBorder="1" applyAlignment="1">
      <alignment horizontal="center" vertical="center"/>
    </xf>
    <xf numFmtId="3" fontId="4" fillId="0" borderId="0" xfId="0" applyNumberFormat="1" applyFont="1" applyBorder="1" applyAlignment="1">
      <alignment vertical="center"/>
    </xf>
    <xf numFmtId="3" fontId="4" fillId="0" borderId="12" xfId="0" applyNumberFormat="1" applyFont="1" applyBorder="1" applyAlignment="1" applyProtection="1">
      <alignment horizontal="center" vertical="top"/>
      <protection hidden="1"/>
    </xf>
    <xf numFmtId="3" fontId="4" fillId="0" borderId="12" xfId="0" applyNumberFormat="1" applyFont="1" applyBorder="1" applyAlignment="1" applyProtection="1">
      <alignment horizontal="center" vertical="top"/>
      <protection locked="0"/>
    </xf>
    <xf numFmtId="3" fontId="4" fillId="0" borderId="10" xfId="0" applyNumberFormat="1" applyFont="1" applyBorder="1" applyAlignment="1">
      <alignment vertical="center"/>
    </xf>
    <xf numFmtId="49" fontId="4" fillId="0" borderId="20" xfId="0" applyNumberFormat="1" applyFont="1" applyBorder="1" applyAlignment="1" applyProtection="1">
      <alignment horizontal="right" vertical="top"/>
      <protection hidden="1"/>
    </xf>
    <xf numFmtId="168" fontId="5" fillId="0" borderId="50" xfId="0" applyFont="1" applyBorder="1" applyAlignment="1">
      <alignment horizontal="left" vertical="center"/>
    </xf>
    <xf numFmtId="3" fontId="4" fillId="0" borderId="50" xfId="0" applyNumberFormat="1" applyFont="1" applyBorder="1" applyAlignment="1" applyProtection="1">
      <alignment horizontal="center" vertical="top"/>
      <protection locked="0"/>
    </xf>
    <xf numFmtId="3" fontId="4" fillId="0" borderId="51" xfId="0" applyNumberFormat="1" applyFont="1" applyBorder="1" applyAlignment="1">
      <alignment vertical="center"/>
    </xf>
    <xf numFmtId="3" fontId="4" fillId="0" borderId="68" xfId="0" applyNumberFormat="1" applyFont="1" applyBorder="1" applyAlignment="1" applyProtection="1">
      <alignment horizontal="right" vertical="top"/>
      <protection hidden="1"/>
    </xf>
    <xf numFmtId="3" fontId="4" fillId="0" borderId="48" xfId="0" applyNumberFormat="1" applyFont="1" applyBorder="1" applyAlignment="1" applyProtection="1">
      <alignment horizontal="right" vertical="top"/>
      <protection hidden="1"/>
    </xf>
    <xf numFmtId="0" fontId="5" fillId="0" borderId="10" xfId="0" applyNumberFormat="1" applyFont="1" applyBorder="1" applyAlignment="1">
      <alignment horizontal="right" vertical="center"/>
    </xf>
    <xf numFmtId="168" fontId="4" fillId="0" borderId="28" xfId="0" applyFont="1" applyBorder="1" applyAlignment="1">
      <alignment horizontal="center" vertical="center"/>
    </xf>
    <xf numFmtId="3" fontId="12" fillId="0" borderId="28" xfId="0" applyNumberFormat="1" applyFont="1" applyBorder="1" applyAlignment="1" applyProtection="1">
      <alignment horizontal="center" vertical="center" shrinkToFit="1"/>
      <protection locked="0"/>
    </xf>
    <xf numFmtId="3" fontId="4" fillId="0" borderId="23" xfId="0" applyNumberFormat="1" applyFont="1" applyBorder="1" applyAlignment="1" applyProtection="1">
      <alignment horizontal="right" vertical="top"/>
      <protection hidden="1"/>
    </xf>
    <xf numFmtId="168" fontId="4" fillId="0" borderId="59" xfId="0" applyFont="1" applyBorder="1" applyAlignment="1" applyProtection="1">
      <alignment vertical="center"/>
      <protection locked="0"/>
    </xf>
    <xf numFmtId="168" fontId="4" fillId="0" borderId="62" xfId="0" applyFont="1" applyBorder="1" applyAlignment="1" applyProtection="1">
      <alignment vertical="center"/>
      <protection locked="0"/>
    </xf>
    <xf numFmtId="168" fontId="4" fillId="0" borderId="79" xfId="0" applyFont="1" applyBorder="1" applyAlignment="1" applyProtection="1">
      <alignment horizontal="left" vertical="top" indent="1"/>
      <protection hidden="1"/>
    </xf>
    <xf numFmtId="168" fontId="4" fillId="0" borderId="52" xfId="0" applyFont="1" applyBorder="1" applyAlignment="1" applyProtection="1">
      <alignment horizontal="center" vertical="top"/>
      <protection hidden="1"/>
    </xf>
    <xf numFmtId="3" fontId="4" fillId="0" borderId="47" xfId="0" applyNumberFormat="1" applyFont="1" applyBorder="1" applyAlignment="1" applyProtection="1">
      <alignment horizontal="right" vertical="top"/>
      <protection hidden="1"/>
    </xf>
    <xf numFmtId="3" fontId="4" fillId="0" borderId="47" xfId="0" applyNumberFormat="1" applyFont="1" applyBorder="1" applyAlignment="1" applyProtection="1">
      <alignment vertical="top"/>
      <protection locked="0"/>
    </xf>
    <xf numFmtId="0" fontId="4" fillId="0" borderId="10" xfId="0" applyNumberFormat="1" applyFont="1" applyBorder="1" applyAlignment="1" applyProtection="1">
      <alignment horizontal="right" vertical="top"/>
      <protection hidden="1"/>
    </xf>
    <xf numFmtId="168" fontId="4" fillId="0" borderId="10" xfId="0" applyFont="1" applyBorder="1" applyAlignment="1" applyProtection="1">
      <alignment vertical="top"/>
      <protection hidden="1"/>
    </xf>
    <xf numFmtId="168" fontId="4" fillId="0" borderId="0" xfId="0" applyFont="1" applyAlignment="1" applyProtection="1">
      <alignment vertical="top"/>
      <protection hidden="1"/>
    </xf>
    <xf numFmtId="168" fontId="15" fillId="0" borderId="0" xfId="43" applyFont="1" applyBorder="1" applyAlignment="1">
      <alignment vertical="center"/>
    </xf>
    <xf numFmtId="168" fontId="15" fillId="0" borderId="0" xfId="43" applyFont="1" applyBorder="1" applyAlignment="1" applyProtection="1">
      <alignment vertical="center"/>
      <protection locked="0"/>
    </xf>
    <xf numFmtId="168" fontId="6" fillId="0" borderId="28" xfId="43" applyFont="1" applyBorder="1" applyAlignment="1">
      <alignment horizontal="center" vertical="center"/>
    </xf>
    <xf numFmtId="3" fontId="6" fillId="0" borderId="28" xfId="43" applyNumberFormat="1" applyFont="1" applyBorder="1" applyAlignment="1">
      <alignment horizontal="center" vertical="center"/>
    </xf>
    <xf numFmtId="3" fontId="6" fillId="0" borderId="28" xfId="0" applyNumberFormat="1" applyFont="1" applyBorder="1" applyAlignment="1" applyProtection="1">
      <alignment horizontal="center" vertical="center"/>
      <protection locked="0"/>
    </xf>
    <xf numFmtId="3" fontId="6" fillId="0" borderId="41" xfId="43" applyNumberFormat="1" applyFont="1" applyBorder="1" applyAlignment="1">
      <alignment horizontal="center" vertical="center"/>
    </xf>
    <xf numFmtId="3" fontId="4" fillId="0" borderId="51" xfId="43" applyNumberFormat="1" applyFont="1" applyBorder="1" applyAlignment="1">
      <alignment horizontal="right" vertical="center"/>
    </xf>
    <xf numFmtId="3" fontId="4" fillId="0" borderId="45" xfId="43" applyNumberFormat="1" applyFont="1" applyBorder="1" applyAlignment="1">
      <alignment horizontal="right" vertical="center"/>
    </xf>
    <xf numFmtId="168" fontId="47" fillId="0" borderId="44" xfId="0" applyFont="1" applyBorder="1" applyAlignment="1" applyProtection="1">
      <alignment horizontal="center" vertical="center"/>
      <protection hidden="1"/>
    </xf>
    <xf numFmtId="3" fontId="47" fillId="0" borderId="44" xfId="0" applyNumberFormat="1" applyFont="1" applyBorder="1" applyAlignment="1">
      <alignment horizontal="center" vertical="center"/>
    </xf>
    <xf numFmtId="3" fontId="47" fillId="0" borderId="57" xfId="0" applyNumberFormat="1" applyFont="1" applyBorder="1" applyAlignment="1">
      <alignment horizontal="center" vertical="center"/>
    </xf>
    <xf numFmtId="168" fontId="4" fillId="0" borderId="44" xfId="0" applyFont="1" applyBorder="1" applyAlignment="1" applyProtection="1">
      <alignment horizontal="left" vertical="center"/>
      <protection hidden="1"/>
    </xf>
    <xf numFmtId="168" fontId="47" fillId="0" borderId="47" xfId="0" applyFont="1" applyBorder="1" applyAlignment="1" applyProtection="1">
      <alignment horizontal="center" vertical="center"/>
      <protection hidden="1"/>
    </xf>
    <xf numFmtId="3" fontId="47" fillId="0" borderId="47" xfId="0" applyNumberFormat="1" applyFont="1" applyBorder="1" applyAlignment="1">
      <alignment horizontal="center" vertical="center"/>
    </xf>
    <xf numFmtId="3" fontId="4" fillId="0" borderId="48" xfId="43" applyNumberFormat="1" applyFont="1" applyBorder="1" applyAlignment="1">
      <alignment horizontal="right" vertical="center"/>
    </xf>
    <xf numFmtId="168" fontId="47" fillId="0" borderId="12" xfId="0" applyFont="1" applyBorder="1" applyAlignment="1" applyProtection="1">
      <alignment horizontal="center" vertical="center"/>
      <protection hidden="1"/>
    </xf>
    <xf numFmtId="3" fontId="47" fillId="0" borderId="12" xfId="0" applyNumberFormat="1" applyFont="1" applyBorder="1" applyAlignment="1">
      <alignment horizontal="center" vertical="center"/>
    </xf>
    <xf numFmtId="3" fontId="4" fillId="0" borderId="12" xfId="43" applyNumberFormat="1" applyFont="1" applyBorder="1" applyAlignment="1" applyProtection="1">
      <alignment horizontal="center" vertical="center"/>
      <protection locked="0"/>
    </xf>
    <xf numFmtId="3" fontId="4" fillId="0" borderId="12" xfId="43" applyNumberFormat="1" applyFont="1" applyBorder="1" applyAlignment="1">
      <alignment horizontal="right" vertical="center"/>
    </xf>
    <xf numFmtId="0" fontId="5" fillId="0" borderId="35" xfId="0" applyNumberFormat="1" applyFont="1" applyBorder="1" applyAlignment="1">
      <alignment horizontal="right" vertical="center"/>
    </xf>
    <xf numFmtId="0" fontId="4" fillId="0" borderId="0" xfId="0" applyNumberFormat="1" applyFont="1" applyBorder="1" applyAlignment="1">
      <alignment horizontal="center" vertical="center"/>
    </xf>
    <xf numFmtId="168" fontId="47" fillId="0" borderId="10" xfId="0" applyFont="1" applyBorder="1" applyAlignment="1" applyProtection="1">
      <alignment horizontal="center" vertical="center"/>
      <protection hidden="1"/>
    </xf>
    <xf numFmtId="3" fontId="47" fillId="0" borderId="10" xfId="0" applyNumberFormat="1" applyFont="1" applyBorder="1" applyAlignment="1">
      <alignment horizontal="center" vertical="center"/>
    </xf>
    <xf numFmtId="168" fontId="47" fillId="0" borderId="0" xfId="0" applyFont="1" applyBorder="1" applyAlignment="1" applyProtection="1">
      <alignment horizontal="center" vertical="center"/>
      <protection hidden="1"/>
    </xf>
    <xf numFmtId="3" fontId="47" fillId="0" borderId="0" xfId="0" applyNumberFormat="1" applyFont="1" applyBorder="1" applyAlignment="1">
      <alignment horizontal="center" vertical="center"/>
    </xf>
    <xf numFmtId="168" fontId="47" fillId="0" borderId="50" xfId="0" applyFont="1" applyBorder="1" applyAlignment="1" applyProtection="1">
      <alignment horizontal="center" vertical="center"/>
      <protection hidden="1"/>
    </xf>
    <xf numFmtId="3" fontId="47" fillId="0" borderId="50" xfId="0" applyNumberFormat="1" applyFont="1" applyBorder="1" applyAlignment="1">
      <alignment horizontal="center" vertical="center"/>
    </xf>
    <xf numFmtId="168" fontId="47" fillId="0" borderId="57" xfId="0" applyFont="1" applyBorder="1" applyAlignment="1" applyProtection="1">
      <alignment horizontal="center" vertical="center"/>
      <protection hidden="1"/>
    </xf>
    <xf numFmtId="3" fontId="4" fillId="0" borderId="68" xfId="43" applyNumberFormat="1" applyFont="1" applyBorder="1" applyAlignment="1">
      <alignment horizontal="right" vertical="center"/>
    </xf>
    <xf numFmtId="168" fontId="4" fillId="0" borderId="57" xfId="0" applyFont="1" applyBorder="1" applyAlignment="1" applyProtection="1">
      <alignment horizontal="center" vertical="center"/>
      <protection hidden="1"/>
    </xf>
    <xf numFmtId="3" fontId="4" fillId="0" borderId="10" xfId="43" applyNumberFormat="1" applyFont="1" applyBorder="1" applyAlignment="1">
      <alignment horizontal="center" vertical="center"/>
    </xf>
    <xf numFmtId="168" fontId="53" fillId="0" borderId="27" xfId="0" applyFont="1" applyBorder="1" applyAlignment="1" applyProtection="1">
      <alignment vertical="center"/>
      <protection hidden="1"/>
    </xf>
    <xf numFmtId="168" fontId="4" fillId="0" borderId="18" xfId="0" applyFont="1" applyBorder="1" applyAlignment="1" applyProtection="1">
      <alignment vertical="center"/>
      <protection locked="0"/>
    </xf>
    <xf numFmtId="3" fontId="4" fillId="0" borderId="50" xfId="0" applyNumberFormat="1" applyFont="1" applyBorder="1" applyAlignment="1" applyProtection="1">
      <alignment horizontal="center" vertical="center"/>
      <protection locked="0"/>
    </xf>
    <xf numFmtId="168" fontId="4" fillId="0" borderId="15" xfId="0" applyFont="1" applyBorder="1" applyAlignment="1" applyProtection="1">
      <alignment vertical="center"/>
      <protection locked="0" hidden="1"/>
    </xf>
    <xf numFmtId="168" fontId="4" fillId="0" borderId="50" xfId="0" applyFont="1" applyBorder="1" applyAlignment="1" applyProtection="1">
      <alignment horizontal="center" vertical="top"/>
      <protection hidden="1"/>
    </xf>
    <xf numFmtId="3" fontId="64" fillId="0" borderId="44" xfId="0" applyNumberFormat="1" applyFont="1" applyBorder="1" applyAlignment="1" applyProtection="1">
      <alignment horizontal="center" vertical="top"/>
      <protection hidden="1"/>
    </xf>
    <xf numFmtId="3" fontId="4" fillId="0" borderId="59" xfId="0" applyNumberFormat="1" applyFont="1" applyBorder="1" applyAlignment="1" applyProtection="1">
      <alignment horizontal="center" vertical="top"/>
      <protection hidden="1"/>
    </xf>
    <xf numFmtId="49" fontId="4" fillId="0" borderId="43" xfId="0" applyNumberFormat="1" applyFont="1" applyFill="1" applyBorder="1" applyAlignment="1" applyProtection="1">
      <alignment horizontal="right" vertical="top"/>
      <protection hidden="1"/>
    </xf>
    <xf numFmtId="3" fontId="4" fillId="0" borderId="25" xfId="0" applyNumberFormat="1" applyFont="1" applyFill="1" applyBorder="1" applyAlignment="1" applyProtection="1">
      <alignment horizontal="center" vertical="top"/>
      <protection hidden="1"/>
    </xf>
    <xf numFmtId="3" fontId="4" fillId="0" borderId="44" xfId="0" applyNumberFormat="1" applyFont="1" applyFill="1" applyBorder="1" applyAlignment="1" applyProtection="1">
      <alignment horizontal="center" vertical="top"/>
      <protection locked="0"/>
    </xf>
    <xf numFmtId="3" fontId="4" fillId="0" borderId="23" xfId="0" applyNumberFormat="1" applyFont="1" applyFill="1" applyBorder="1" applyAlignment="1" applyProtection="1">
      <alignment horizontal="right" vertical="top"/>
      <protection hidden="1"/>
    </xf>
    <xf numFmtId="168" fontId="5" fillId="24" borderId="28" xfId="43" applyFont="1" applyFill="1" applyBorder="1" applyAlignment="1">
      <alignment horizontal="left" vertical="center"/>
    </xf>
    <xf numFmtId="168" fontId="4" fillId="0" borderId="57" xfId="0" quotePrefix="1" applyFont="1" applyBorder="1" applyAlignment="1">
      <alignment horizontal="left" vertical="center" indent="1"/>
    </xf>
    <xf numFmtId="168" fontId="42" fillId="0" borderId="57" xfId="0" applyFont="1" applyBorder="1" applyAlignment="1" applyProtection="1">
      <alignment horizontal="center" vertical="center"/>
      <protection locked="0"/>
    </xf>
    <xf numFmtId="3" fontId="42" fillId="0" borderId="57" xfId="0" applyNumberFormat="1" applyFont="1" applyBorder="1" applyAlignment="1" applyProtection="1">
      <alignment horizontal="right" vertical="center"/>
      <protection locked="0"/>
    </xf>
    <xf numFmtId="3" fontId="42" fillId="0" borderId="68" xfId="0" applyNumberFormat="1" applyFont="1" applyBorder="1" applyAlignment="1" applyProtection="1">
      <alignment vertical="center"/>
      <protection locked="0"/>
    </xf>
    <xf numFmtId="3" fontId="4" fillId="0" borderId="59" xfId="0" applyNumberFormat="1" applyFont="1" applyFill="1" applyBorder="1" applyAlignment="1" applyProtection="1">
      <alignment horizontal="center" vertical="top"/>
      <protection locked="0"/>
    </xf>
    <xf numFmtId="3" fontId="4" fillId="0" borderId="45" xfId="0" applyNumberFormat="1" applyFont="1" applyFill="1" applyBorder="1" applyAlignment="1">
      <alignment horizontal="right" vertical="top"/>
    </xf>
    <xf numFmtId="1" fontId="4" fillId="0" borderId="44" xfId="43" applyNumberFormat="1" applyFont="1" applyFill="1" applyBorder="1" applyAlignment="1" applyProtection="1">
      <alignment horizontal="center" vertical="center"/>
      <protection locked="0"/>
    </xf>
    <xf numFmtId="1" fontId="4" fillId="0" borderId="45" xfId="43" applyNumberFormat="1" applyFont="1" applyFill="1" applyBorder="1" applyAlignment="1">
      <alignment vertical="center"/>
    </xf>
    <xf numFmtId="3" fontId="4" fillId="0" borderId="44" xfId="43" applyNumberFormat="1" applyFont="1" applyFill="1" applyBorder="1" applyAlignment="1" applyProtection="1">
      <alignment horizontal="center" vertical="center"/>
      <protection locked="0"/>
    </xf>
    <xf numFmtId="3" fontId="4" fillId="0" borderId="45" xfId="0" applyNumberFormat="1" applyFont="1" applyFill="1" applyBorder="1" applyAlignment="1">
      <alignment vertical="top"/>
    </xf>
    <xf numFmtId="49" fontId="5" fillId="0" borderId="0" xfId="43" applyNumberFormat="1" applyFont="1" applyFill="1" applyAlignment="1">
      <alignment horizontal="right" vertical="center"/>
    </xf>
    <xf numFmtId="168" fontId="5" fillId="0" borderId="0" xfId="43" applyFont="1" applyFill="1" applyBorder="1" applyAlignment="1">
      <alignment horizontal="left" vertical="center"/>
    </xf>
    <xf numFmtId="168" fontId="4" fillId="0" borderId="0" xfId="43" applyFont="1" applyFill="1" applyAlignment="1">
      <alignment horizontal="center" vertical="center"/>
    </xf>
    <xf numFmtId="168" fontId="15" fillId="0" borderId="0" xfId="43" applyFont="1" applyFill="1" applyBorder="1" applyAlignment="1">
      <alignment vertical="center"/>
    </xf>
    <xf numFmtId="168" fontId="42" fillId="0" borderId="0" xfId="0" applyFont="1" applyFill="1" applyBorder="1" applyAlignment="1" applyProtection="1">
      <alignment vertical="center"/>
      <protection locked="0"/>
    </xf>
    <xf numFmtId="168" fontId="42" fillId="0" borderId="0" xfId="0" applyFont="1" applyFill="1" applyAlignment="1" applyProtection="1">
      <alignment horizontal="center" vertical="center"/>
      <protection locked="0"/>
    </xf>
    <xf numFmtId="3" fontId="42" fillId="0" borderId="0" xfId="0" applyNumberFormat="1" applyFont="1" applyFill="1" applyAlignment="1" applyProtection="1">
      <alignment horizontal="right" vertical="center"/>
      <protection locked="0"/>
    </xf>
    <xf numFmtId="3" fontId="42" fillId="0" borderId="0" xfId="0" applyNumberFormat="1" applyFont="1" applyFill="1" applyAlignment="1" applyProtection="1">
      <alignment horizontal="center" vertical="center" shrinkToFit="1"/>
      <protection locked="0"/>
    </xf>
    <xf numFmtId="3" fontId="42" fillId="0" borderId="0" xfId="0" applyNumberFormat="1" applyFont="1" applyFill="1" applyAlignment="1" applyProtection="1">
      <alignment vertical="center"/>
      <protection locked="0"/>
    </xf>
    <xf numFmtId="49" fontId="5" fillId="0" borderId="0" xfId="0" applyNumberFormat="1" applyFont="1" applyFill="1" applyAlignment="1">
      <alignment horizontal="right" vertical="top"/>
    </xf>
    <xf numFmtId="168" fontId="5" fillId="0" borderId="0" xfId="0" applyFont="1" applyFill="1" applyBorder="1" applyAlignment="1">
      <alignment horizontal="left" vertical="top"/>
    </xf>
    <xf numFmtId="168" fontId="4" fillId="0" borderId="0" xfId="0" applyFont="1" applyFill="1" applyAlignment="1">
      <alignment horizontal="center" vertical="top"/>
    </xf>
    <xf numFmtId="168" fontId="42" fillId="0" borderId="0" xfId="0" applyFont="1" applyFill="1" applyAlignment="1">
      <alignment vertical="top"/>
    </xf>
    <xf numFmtId="3" fontId="4" fillId="0" borderId="0" xfId="0" applyNumberFormat="1" applyFont="1" applyFill="1" applyAlignment="1" applyProtection="1">
      <alignment vertical="top"/>
      <protection locked="0"/>
    </xf>
    <xf numFmtId="3" fontId="4" fillId="0" borderId="0" xfId="0" applyNumberFormat="1" applyFont="1" applyFill="1" applyAlignment="1">
      <alignment vertical="top"/>
    </xf>
    <xf numFmtId="49" fontId="6" fillId="0" borderId="39" xfId="0" applyNumberFormat="1" applyFont="1" applyFill="1" applyBorder="1" applyAlignment="1">
      <alignment horizontal="center" vertical="center"/>
    </xf>
    <xf numFmtId="168" fontId="6" fillId="0" borderId="40" xfId="0" applyFont="1" applyFill="1" applyBorder="1" applyAlignment="1">
      <alignment vertical="center"/>
    </xf>
    <xf numFmtId="168" fontId="6" fillId="0" borderId="41" xfId="0" applyFont="1" applyFill="1" applyBorder="1" applyAlignment="1">
      <alignment horizontal="center" vertical="center"/>
    </xf>
    <xf numFmtId="3" fontId="6" fillId="0" borderId="41" xfId="0" applyNumberFormat="1" applyFont="1" applyFill="1" applyBorder="1" applyAlignment="1">
      <alignment horizontal="center" vertical="center"/>
    </xf>
    <xf numFmtId="3" fontId="6" fillId="0" borderId="41" xfId="0" applyNumberFormat="1" applyFont="1" applyFill="1" applyBorder="1" applyAlignment="1" applyProtection="1">
      <alignment horizontal="center" vertical="center"/>
      <protection locked="0"/>
    </xf>
    <xf numFmtId="3" fontId="6" fillId="0" borderId="42" xfId="0" applyNumberFormat="1" applyFont="1" applyFill="1" applyBorder="1" applyAlignment="1">
      <alignment horizontal="center" vertical="center"/>
    </xf>
    <xf numFmtId="49" fontId="6" fillId="0" borderId="69" xfId="0" applyNumberFormat="1" applyFont="1" applyFill="1" applyBorder="1" applyAlignment="1">
      <alignment horizontal="center" vertical="top"/>
    </xf>
    <xf numFmtId="168" fontId="6" fillId="0" borderId="50" xfId="0" applyFont="1" applyFill="1" applyBorder="1" applyAlignment="1">
      <alignment vertical="top"/>
    </xf>
    <xf numFmtId="168" fontId="6" fillId="0" borderId="50" xfId="0" applyFont="1" applyFill="1" applyBorder="1" applyAlignment="1">
      <alignment horizontal="center" vertical="top"/>
    </xf>
    <xf numFmtId="3" fontId="6" fillId="0" borderId="50" xfId="0" applyNumberFormat="1" applyFont="1" applyFill="1" applyBorder="1" applyAlignment="1">
      <alignment horizontal="center" vertical="top"/>
    </xf>
    <xf numFmtId="3" fontId="6" fillId="0" borderId="50" xfId="0" applyNumberFormat="1" applyFont="1" applyFill="1" applyBorder="1" applyAlignment="1" applyProtection="1">
      <alignment horizontal="center" vertical="top"/>
      <protection locked="0"/>
    </xf>
    <xf numFmtId="3" fontId="6" fillId="0" borderId="51" xfId="0" applyNumberFormat="1" applyFont="1" applyFill="1" applyBorder="1" applyAlignment="1">
      <alignment horizontal="right" vertical="top"/>
    </xf>
    <xf numFmtId="3" fontId="6" fillId="0" borderId="44" xfId="0" applyNumberFormat="1" applyFont="1" applyFill="1" applyBorder="1" applyAlignment="1" applyProtection="1">
      <alignment horizontal="center" vertical="top"/>
      <protection locked="0"/>
    </xf>
    <xf numFmtId="3" fontId="6" fillId="0" borderId="45" xfId="0" applyNumberFormat="1" applyFont="1" applyFill="1" applyBorder="1" applyAlignment="1">
      <alignment horizontal="right" vertical="top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45" xfId="0" applyNumberFormat="1" applyFont="1" applyFill="1" applyBorder="1" applyAlignment="1" applyProtection="1">
      <alignment horizontal="right" vertical="top"/>
      <protection hidden="1"/>
    </xf>
    <xf numFmtId="168" fontId="4" fillId="0" borderId="44" xfId="0" applyFont="1" applyFill="1" applyBorder="1" applyAlignment="1" applyProtection="1">
      <alignment horizontal="left" vertical="top" indent="1"/>
      <protection hidden="1"/>
    </xf>
    <xf numFmtId="3" fontId="64" fillId="0" borderId="44" xfId="0" applyNumberFormat="1" applyFont="1" applyFill="1" applyBorder="1" applyAlignment="1" applyProtection="1">
      <alignment horizontal="center" vertical="top"/>
      <protection hidden="1"/>
    </xf>
    <xf numFmtId="49" fontId="4" fillId="0" borderId="56" xfId="0" applyNumberFormat="1" applyFont="1" applyFill="1" applyBorder="1" applyAlignment="1" applyProtection="1">
      <alignment horizontal="right" vertical="top"/>
      <protection hidden="1"/>
    </xf>
    <xf numFmtId="168" fontId="4" fillId="0" borderId="67" xfId="0" applyFont="1" applyFill="1" applyBorder="1" applyAlignment="1" applyProtection="1">
      <alignment horizontal="left" vertical="top" indent="1"/>
      <protection hidden="1"/>
    </xf>
    <xf numFmtId="168" fontId="4" fillId="0" borderId="44" xfId="0" applyFont="1" applyFill="1" applyBorder="1" applyAlignment="1" applyProtection="1">
      <alignment vertical="center"/>
      <protection locked="0"/>
    </xf>
    <xf numFmtId="168" fontId="4" fillId="0" borderId="45" xfId="0" applyFont="1" applyFill="1" applyBorder="1" applyAlignment="1" applyProtection="1">
      <alignment vertical="center"/>
      <protection locked="0"/>
    </xf>
    <xf numFmtId="3" fontId="4" fillId="0" borderId="0" xfId="43" applyNumberFormat="1" applyFont="1" applyFill="1" applyAlignment="1">
      <alignment horizontal="right" vertical="center"/>
    </xf>
    <xf numFmtId="3" fontId="4" fillId="0" borderId="0" xfId="43" applyNumberFormat="1" applyFont="1" applyFill="1" applyAlignment="1" applyProtection="1">
      <alignment horizontal="right" vertical="center"/>
      <protection locked="0"/>
    </xf>
    <xf numFmtId="168" fontId="15" fillId="0" borderId="28" xfId="43" applyFont="1" applyFill="1" applyBorder="1" applyAlignment="1">
      <alignment vertical="center"/>
    </xf>
    <xf numFmtId="168" fontId="15" fillId="0" borderId="28" xfId="43" applyFont="1" applyFill="1" applyBorder="1" applyAlignment="1" applyProtection="1">
      <alignment vertical="center"/>
      <protection locked="0"/>
    </xf>
    <xf numFmtId="3" fontId="4" fillId="0" borderId="0" xfId="0" applyNumberFormat="1" applyFont="1" applyFill="1" applyAlignment="1">
      <alignment horizontal="right" vertical="top"/>
    </xf>
    <xf numFmtId="49" fontId="5" fillId="0" borderId="0" xfId="0" applyNumberFormat="1" applyFont="1" applyFill="1" applyBorder="1" applyAlignment="1">
      <alignment horizontal="right" vertical="top"/>
    </xf>
    <xf numFmtId="3" fontId="4" fillId="0" borderId="0" xfId="0" applyNumberFormat="1" applyFont="1" applyFill="1" applyBorder="1" applyAlignment="1">
      <alignment vertical="top"/>
    </xf>
    <xf numFmtId="49" fontId="44" fillId="0" borderId="0" xfId="0" applyNumberFormat="1" applyFont="1" applyFill="1" applyAlignment="1" applyProtection="1">
      <alignment horizontal="right" vertical="top"/>
    </xf>
    <xf numFmtId="3" fontId="45" fillId="0" borderId="0" xfId="0" applyNumberFormat="1" applyFont="1" applyFill="1" applyAlignment="1" applyProtection="1">
      <alignment horizontal="center" vertical="top"/>
    </xf>
    <xf numFmtId="3" fontId="45" fillId="0" borderId="0" xfId="0" applyNumberFormat="1" applyFont="1" applyFill="1" applyAlignment="1" applyProtection="1">
      <alignment vertical="top"/>
    </xf>
    <xf numFmtId="168" fontId="44" fillId="0" borderId="0" xfId="0" applyFont="1" applyFill="1" applyBorder="1" applyAlignment="1" applyProtection="1">
      <alignment horizontal="left" vertical="top"/>
    </xf>
    <xf numFmtId="168" fontId="42" fillId="0" borderId="0" xfId="0" applyFont="1" applyFill="1" applyAlignment="1" applyProtection="1">
      <alignment vertical="top"/>
    </xf>
    <xf numFmtId="0" fontId="39" fillId="0" borderId="56" xfId="0" applyNumberFormat="1" applyFont="1" applyBorder="1" applyAlignment="1" applyProtection="1">
      <alignment horizontal="right" vertical="center"/>
    </xf>
    <xf numFmtId="3" fontId="39" fillId="0" borderId="44" xfId="0" applyNumberFormat="1" applyFont="1" applyBorder="1" applyAlignment="1">
      <alignment horizontal="center" vertical="center"/>
    </xf>
    <xf numFmtId="3" fontId="39" fillId="0" borderId="45" xfId="0" applyNumberFormat="1" applyFont="1" applyBorder="1" applyAlignment="1" applyProtection="1">
      <alignment vertical="center"/>
      <protection hidden="1"/>
    </xf>
    <xf numFmtId="9" fontId="65" fillId="0" borderId="0" xfId="48" applyFont="1" applyAlignment="1" applyProtection="1">
      <alignment vertical="center"/>
      <protection locked="0"/>
    </xf>
    <xf numFmtId="0" fontId="66" fillId="0" borderId="0" xfId="48" applyNumberFormat="1" applyFont="1" applyBorder="1" applyAlignment="1" applyProtection="1">
      <alignment vertical="center"/>
      <protection locked="0"/>
    </xf>
    <xf numFmtId="0" fontId="39" fillId="0" borderId="0" xfId="0" applyNumberFormat="1" applyFont="1" applyBorder="1" applyAlignment="1" applyProtection="1">
      <alignment vertical="center"/>
      <protection locked="0"/>
    </xf>
    <xf numFmtId="168" fontId="65" fillId="0" borderId="0" xfId="0" applyFont="1" applyBorder="1" applyAlignment="1" applyProtection="1">
      <alignment vertical="center"/>
      <protection locked="0"/>
    </xf>
    <xf numFmtId="168" fontId="47" fillId="0" borderId="57" xfId="0" quotePrefix="1" applyFont="1" applyBorder="1" applyAlignment="1" applyProtection="1">
      <alignment horizontal="left" vertical="center" indent="1"/>
      <protection hidden="1"/>
    </xf>
    <xf numFmtId="3" fontId="4" fillId="0" borderId="44" xfId="0" applyNumberFormat="1" applyFont="1" applyBorder="1" applyAlignment="1" applyProtection="1">
      <alignment horizontal="center" vertical="center"/>
      <protection hidden="1"/>
    </xf>
    <xf numFmtId="2" fontId="0" fillId="0" borderId="0" xfId="0" applyNumberFormat="1" applyBorder="1" applyAlignment="1" applyProtection="1">
      <alignment vertical="top"/>
      <protection locked="0"/>
    </xf>
    <xf numFmtId="3" fontId="4" fillId="0" borderId="0" xfId="0" applyNumberFormat="1" applyFont="1" applyBorder="1" applyAlignment="1" applyProtection="1">
      <alignment horizontal="center" vertical="top"/>
      <protection locked="0" hidden="1"/>
    </xf>
    <xf numFmtId="168" fontId="4" fillId="0" borderId="0" xfId="0" applyFont="1" applyBorder="1" applyAlignment="1" applyProtection="1">
      <alignment vertical="top"/>
      <protection locked="0"/>
    </xf>
    <xf numFmtId="168" fontId="0" fillId="0" borderId="0" xfId="0" applyBorder="1" applyAlignment="1" applyProtection="1">
      <alignment vertical="top"/>
      <protection locked="0"/>
    </xf>
    <xf numFmtId="1" fontId="0" fillId="0" borderId="0" xfId="0" applyNumberFormat="1" applyBorder="1" applyAlignment="1" applyProtection="1">
      <alignment vertical="top"/>
      <protection locked="0"/>
    </xf>
    <xf numFmtId="3" fontId="4" fillId="0" borderId="44" xfId="0" applyNumberFormat="1" applyFont="1" applyBorder="1" applyAlignment="1" applyProtection="1">
      <alignment horizontal="center" vertical="top"/>
      <protection locked="0" hidden="1"/>
    </xf>
    <xf numFmtId="2" fontId="0" fillId="0" borderId="0" xfId="0" applyNumberFormat="1" applyFont="1" applyBorder="1" applyAlignment="1" applyProtection="1">
      <alignment vertical="top"/>
      <protection locked="0"/>
    </xf>
    <xf numFmtId="168" fontId="0" fillId="0" borderId="0" xfId="0" applyFont="1" applyBorder="1" applyAlignment="1" applyProtection="1">
      <alignment vertical="top"/>
      <protection locked="0"/>
    </xf>
    <xf numFmtId="1" fontId="0" fillId="0" borderId="0" xfId="0" applyNumberFormat="1" applyFont="1" applyBorder="1" applyAlignment="1" applyProtection="1">
      <alignment vertical="top"/>
      <protection locked="0"/>
    </xf>
    <xf numFmtId="0" fontId="4" fillId="0" borderId="53" xfId="0" applyNumberFormat="1" applyFont="1" applyBorder="1" applyAlignment="1" applyProtection="1">
      <alignment horizontal="right" vertical="center"/>
      <protection hidden="1"/>
    </xf>
    <xf numFmtId="168" fontId="4" fillId="0" borderId="57" xfId="0" quotePrefix="1" applyFont="1" applyBorder="1" applyAlignment="1" applyProtection="1">
      <alignment horizontal="left" vertical="center" indent="1"/>
      <protection hidden="1"/>
    </xf>
    <xf numFmtId="168" fontId="53" fillId="0" borderId="81" xfId="0" applyFont="1" applyBorder="1" applyAlignment="1" applyProtection="1">
      <alignment horizontal="left" vertical="center"/>
      <protection hidden="1"/>
    </xf>
    <xf numFmtId="168" fontId="53" fillId="0" borderId="81" xfId="0" applyFont="1" applyBorder="1" applyAlignment="1" applyProtection="1">
      <alignment horizontal="center" vertical="center"/>
      <protection hidden="1"/>
    </xf>
    <xf numFmtId="3" fontId="53" fillId="0" borderId="82" xfId="0" applyNumberFormat="1" applyFont="1" applyBorder="1" applyAlignment="1" applyProtection="1">
      <alignment horizontal="right" vertical="center"/>
      <protection hidden="1"/>
    </xf>
    <xf numFmtId="3" fontId="56" fillId="0" borderId="81" xfId="0" applyNumberFormat="1" applyFont="1" applyBorder="1" applyAlignment="1" applyProtection="1">
      <alignment vertical="center"/>
      <protection hidden="1"/>
    </xf>
    <xf numFmtId="168" fontId="5" fillId="0" borderId="10" xfId="0" applyFont="1" applyBorder="1" applyAlignment="1" applyProtection="1">
      <alignment vertical="center"/>
      <protection hidden="1"/>
    </xf>
    <xf numFmtId="49" fontId="4" fillId="0" borderId="37" xfId="0" applyNumberFormat="1" applyFont="1" applyFill="1" applyBorder="1" applyAlignment="1" applyProtection="1">
      <alignment horizontal="left" vertical="top" indent="1"/>
      <protection hidden="1"/>
    </xf>
    <xf numFmtId="168" fontId="68" fillId="0" borderId="37" xfId="0" applyFont="1" applyBorder="1" applyAlignment="1" applyProtection="1">
      <alignment horizontal="left" vertical="center" indent="1"/>
      <protection hidden="1"/>
    </xf>
    <xf numFmtId="0" fontId="4" fillId="0" borderId="43" xfId="0" applyNumberFormat="1" applyFont="1" applyFill="1" applyBorder="1" applyAlignment="1" applyProtection="1">
      <alignment horizontal="right" vertical="center"/>
    </xf>
    <xf numFmtId="168" fontId="4" fillId="0" borderId="44" xfId="0" applyFont="1" applyFill="1" applyBorder="1" applyAlignment="1" applyProtection="1">
      <alignment horizontal="center" vertical="center"/>
    </xf>
    <xf numFmtId="3" fontId="10" fillId="0" borderId="29" xfId="0" applyNumberFormat="1" applyFont="1" applyBorder="1" applyAlignment="1" applyProtection="1">
      <alignment vertical="center"/>
    </xf>
    <xf numFmtId="3" fontId="0" fillId="0" borderId="12" xfId="0" applyNumberFormat="1" applyBorder="1" applyAlignment="1" applyProtection="1">
      <alignment vertical="center"/>
      <protection locked="0"/>
    </xf>
    <xf numFmtId="3" fontId="0" fillId="0" borderId="15" xfId="0" applyNumberFormat="1" applyBorder="1" applyAlignment="1" applyProtection="1">
      <alignment vertical="center"/>
      <protection locked="0"/>
    </xf>
    <xf numFmtId="3" fontId="0" fillId="0" borderId="73" xfId="0" applyNumberFormat="1" applyBorder="1" applyAlignment="1" applyProtection="1">
      <alignment vertical="center"/>
      <protection locked="0"/>
    </xf>
    <xf numFmtId="3" fontId="0" fillId="0" borderId="74" xfId="0" applyNumberFormat="1" applyBorder="1" applyAlignment="1" applyProtection="1">
      <alignment vertical="center"/>
      <protection locked="0"/>
    </xf>
    <xf numFmtId="3" fontId="4" fillId="0" borderId="0" xfId="0" applyNumberFormat="1" applyFont="1" applyFill="1" applyAlignment="1" applyProtection="1">
      <alignment horizontal="center" vertical="center"/>
      <protection locked="0"/>
    </xf>
    <xf numFmtId="3" fontId="0" fillId="0" borderId="0" xfId="0" applyNumberFormat="1" applyFill="1" applyAlignment="1" applyProtection="1">
      <alignment horizontal="center" vertical="center"/>
      <protection locked="0"/>
    </xf>
    <xf numFmtId="3" fontId="4" fillId="0" borderId="10" xfId="0" applyNumberFormat="1" applyFont="1" applyFill="1" applyBorder="1" applyAlignment="1" applyProtection="1">
      <alignment horizontal="center" vertical="center"/>
      <protection locked="0"/>
    </xf>
    <xf numFmtId="3" fontId="6" fillId="0" borderId="62" xfId="0" applyNumberFormat="1" applyFont="1" applyFill="1" applyBorder="1" applyAlignment="1" applyProtection="1">
      <alignment horizontal="center" vertical="center"/>
      <protection locked="0"/>
    </xf>
    <xf numFmtId="3" fontId="4" fillId="0" borderId="59" xfId="0" applyNumberFormat="1" applyFont="1" applyBorder="1" applyAlignment="1" applyProtection="1">
      <alignment horizontal="center" vertical="center"/>
      <protection locked="0"/>
    </xf>
    <xf numFmtId="3" fontId="7" fillId="0" borderId="0" xfId="0" applyNumberFormat="1" applyFont="1" applyFill="1" applyBorder="1" applyAlignment="1" applyProtection="1">
      <alignment vertical="top"/>
      <protection locked="0"/>
    </xf>
    <xf numFmtId="3" fontId="4" fillId="0" borderId="0" xfId="0" applyNumberFormat="1" applyFont="1" applyFill="1" applyAlignment="1" applyProtection="1">
      <alignment horizontal="right" vertical="top"/>
      <protection locked="0"/>
    </xf>
    <xf numFmtId="3" fontId="0" fillId="0" borderId="0" xfId="0" applyNumberFormat="1" applyFill="1" applyAlignment="1" applyProtection="1">
      <alignment vertical="top"/>
      <protection locked="0"/>
    </xf>
    <xf numFmtId="3" fontId="4" fillId="0" borderId="10" xfId="0" applyNumberFormat="1" applyFont="1" applyFill="1" applyBorder="1" applyAlignment="1" applyProtection="1">
      <alignment vertical="top"/>
      <protection locked="0"/>
    </xf>
    <xf numFmtId="3" fontId="4" fillId="0" borderId="47" xfId="0" applyNumberFormat="1" applyFont="1" applyFill="1" applyBorder="1" applyAlignment="1" applyProtection="1">
      <alignment horizontal="center" vertical="top"/>
      <protection locked="0"/>
    </xf>
    <xf numFmtId="3" fontId="4" fillId="0" borderId="59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Alignment="1" applyProtection="1">
      <alignment vertical="top"/>
      <protection locked="0" hidden="1"/>
    </xf>
    <xf numFmtId="3" fontId="6" fillId="0" borderId="41" xfId="0" applyNumberFormat="1" applyFont="1" applyFill="1" applyBorder="1" applyAlignment="1" applyProtection="1">
      <alignment horizontal="center" vertical="top"/>
      <protection locked="0" hidden="1"/>
    </xf>
    <xf numFmtId="3" fontId="6" fillId="0" borderId="62" xfId="0" applyNumberFormat="1" applyFont="1" applyFill="1" applyBorder="1" applyAlignment="1" applyProtection="1">
      <alignment horizontal="center" vertical="top"/>
      <protection locked="0" hidden="1"/>
    </xf>
    <xf numFmtId="3" fontId="4" fillId="0" borderId="12" xfId="0" applyNumberFormat="1" applyFont="1" applyFill="1" applyBorder="1" applyAlignment="1" applyProtection="1">
      <alignment vertical="top"/>
      <protection locked="0" hidden="1"/>
    </xf>
    <xf numFmtId="3" fontId="4" fillId="0" borderId="10" xfId="0" applyNumberFormat="1" applyFont="1" applyFill="1" applyBorder="1" applyAlignment="1" applyProtection="1">
      <alignment vertical="top"/>
      <protection locked="0" hidden="1"/>
    </xf>
    <xf numFmtId="3" fontId="42" fillId="0" borderId="12" xfId="0" applyNumberFormat="1" applyFont="1" applyBorder="1" applyAlignment="1" applyProtection="1">
      <alignment vertical="center"/>
      <protection locked="0"/>
    </xf>
    <xf numFmtId="3" fontId="42" fillId="0" borderId="15" xfId="0" applyNumberFormat="1" applyFont="1" applyBorder="1" applyAlignment="1" applyProtection="1">
      <alignment vertical="center"/>
      <protection locked="0"/>
    </xf>
    <xf numFmtId="3" fontId="42" fillId="0" borderId="73" xfId="0" applyNumberFormat="1" applyFont="1" applyBorder="1" applyAlignment="1" applyProtection="1">
      <alignment vertical="center"/>
      <protection locked="0"/>
    </xf>
    <xf numFmtId="3" fontId="42" fillId="0" borderId="74" xfId="0" applyNumberFormat="1" applyFont="1" applyBorder="1" applyAlignment="1" applyProtection="1">
      <alignment vertical="center"/>
      <protection locked="0"/>
    </xf>
    <xf numFmtId="3" fontId="45" fillId="0" borderId="0" xfId="0" applyNumberFormat="1" applyFont="1" applyFill="1" applyAlignment="1" applyProtection="1">
      <alignment horizontal="center" vertical="center"/>
      <protection locked="0"/>
    </xf>
    <xf numFmtId="3" fontId="45" fillId="0" borderId="0" xfId="0" applyNumberFormat="1" applyFont="1" applyFill="1" applyAlignment="1" applyProtection="1">
      <alignment vertical="top"/>
      <protection locked="0"/>
    </xf>
    <xf numFmtId="168" fontId="15" fillId="0" borderId="0" xfId="43" applyFont="1" applyFill="1" applyBorder="1" applyAlignment="1" applyProtection="1">
      <alignment vertical="center"/>
      <protection locked="0"/>
    </xf>
    <xf numFmtId="3" fontId="4" fillId="0" borderId="57" xfId="43" applyNumberFormat="1" applyFont="1" applyBorder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168" fontId="4" fillId="0" borderId="50" xfId="0" applyFont="1" applyBorder="1" applyProtection="1">
      <protection locked="0"/>
    </xf>
    <xf numFmtId="3" fontId="10" fillId="0" borderId="15" xfId="0" applyNumberFormat="1" applyFont="1" applyBorder="1" applyAlignment="1" applyProtection="1">
      <alignment vertical="center"/>
      <protection locked="0"/>
    </xf>
    <xf numFmtId="3" fontId="34" fillId="0" borderId="0" xfId="0" applyNumberFormat="1" applyFont="1" applyAlignment="1" applyProtection="1">
      <alignment horizontal="right" vertical="center"/>
      <protection locked="0"/>
    </xf>
    <xf numFmtId="3" fontId="59" fillId="0" borderId="10" xfId="56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Border="1" applyAlignment="1" applyProtection="1">
      <alignment horizontal="right" vertical="center"/>
      <protection locked="0"/>
    </xf>
    <xf numFmtId="3" fontId="4" fillId="0" borderId="44" xfId="0" applyNumberFormat="1" applyFont="1" applyBorder="1" applyAlignment="1" applyProtection="1">
      <alignment vertical="center"/>
      <protection locked="0"/>
    </xf>
    <xf numFmtId="3" fontId="4" fillId="0" borderId="12" xfId="0" applyNumberFormat="1" applyFont="1" applyBorder="1" applyAlignment="1" applyProtection="1">
      <alignment vertical="center"/>
      <protection locked="0"/>
    </xf>
    <xf numFmtId="168" fontId="3" fillId="0" borderId="43" xfId="0" applyFont="1" applyBorder="1" applyAlignment="1" applyProtection="1">
      <alignment horizontal="left" vertical="top"/>
      <protection hidden="1"/>
    </xf>
    <xf numFmtId="168" fontId="3" fillId="0" borderId="45" xfId="0" applyFont="1" applyBorder="1" applyAlignment="1" applyProtection="1">
      <alignment horizontal="left" vertical="top"/>
      <protection hidden="1"/>
    </xf>
    <xf numFmtId="3" fontId="4" fillId="0" borderId="58" xfId="0" applyNumberFormat="1" applyFont="1" applyBorder="1" applyAlignment="1">
      <alignment horizontal="right" vertical="center"/>
    </xf>
    <xf numFmtId="168" fontId="4" fillId="0" borderId="59" xfId="0" applyFont="1" applyBorder="1" applyAlignment="1">
      <alignment horizontal="center"/>
    </xf>
    <xf numFmtId="168" fontId="0" fillId="0" borderId="0" xfId="0" applyFont="1" applyFill="1" applyBorder="1" applyAlignment="1" applyProtection="1">
      <alignment vertical="center"/>
      <protection locked="0"/>
    </xf>
    <xf numFmtId="49" fontId="4" fillId="0" borderId="56" xfId="43" applyNumberFormat="1" applyFont="1" applyBorder="1" applyAlignment="1">
      <alignment horizontal="right" vertical="center"/>
    </xf>
    <xf numFmtId="168" fontId="4" fillId="0" borderId="67" xfId="43" applyFont="1" applyBorder="1" applyAlignment="1">
      <alignment horizontal="left" vertical="center"/>
    </xf>
    <xf numFmtId="3" fontId="4" fillId="0" borderId="68" xfId="43" applyNumberFormat="1" applyFont="1" applyBorder="1" applyAlignment="1">
      <alignment horizontal="center" vertical="center"/>
    </xf>
    <xf numFmtId="3" fontId="3" fillId="0" borderId="0" xfId="0" applyNumberFormat="1" applyFont="1" applyFill="1" applyBorder="1" applyAlignment="1" applyProtection="1">
      <alignment vertical="top"/>
    </xf>
    <xf numFmtId="3" fontId="10" fillId="0" borderId="29" xfId="0" applyNumberFormat="1" applyFont="1" applyBorder="1" applyAlignment="1">
      <alignment vertical="center"/>
    </xf>
    <xf numFmtId="168" fontId="5" fillId="0" borderId="44" xfId="0" applyFont="1" applyBorder="1" applyAlignment="1" applyProtection="1">
      <alignment horizontal="center" vertical="center"/>
      <protection locked="0"/>
    </xf>
    <xf numFmtId="1" fontId="64" fillId="0" borderId="44" xfId="0" applyNumberFormat="1" applyFont="1" applyBorder="1" applyAlignment="1">
      <alignment horizontal="center"/>
    </xf>
    <xf numFmtId="168" fontId="64" fillId="0" borderId="44" xfId="0" applyFont="1" applyBorder="1" applyAlignment="1">
      <alignment horizontal="left"/>
    </xf>
    <xf numFmtId="1" fontId="64" fillId="0" borderId="59" xfId="0" applyNumberFormat="1" applyFont="1" applyBorder="1" applyAlignment="1">
      <alignment horizontal="center"/>
    </xf>
    <xf numFmtId="1" fontId="39" fillId="0" borderId="44" xfId="0" applyNumberFormat="1" applyFont="1" applyBorder="1" applyAlignment="1">
      <alignment horizontal="center"/>
    </xf>
    <xf numFmtId="168" fontId="4" fillId="0" borderId="44" xfId="0" applyFont="1" applyBorder="1" applyAlignment="1"/>
    <xf numFmtId="168" fontId="64" fillId="0" borderId="47" xfId="0" applyFont="1" applyBorder="1" applyAlignment="1">
      <alignment horizontal="left"/>
    </xf>
    <xf numFmtId="1" fontId="4" fillId="0" borderId="47" xfId="0" applyNumberFormat="1" applyFont="1" applyBorder="1" applyAlignment="1">
      <alignment horizontal="center"/>
    </xf>
    <xf numFmtId="0" fontId="6" fillId="0" borderId="39" xfId="0" applyNumberFormat="1" applyFont="1" applyBorder="1" applyAlignment="1">
      <alignment horizontal="center" vertical="top"/>
    </xf>
    <xf numFmtId="166" fontId="6" fillId="0" borderId="41" xfId="0" applyNumberFormat="1" applyFont="1" applyBorder="1" applyAlignment="1">
      <alignment horizontal="center" vertical="top"/>
    </xf>
    <xf numFmtId="167" fontId="4" fillId="0" borderId="44" xfId="0" applyNumberFormat="1" applyFont="1" applyBorder="1" applyAlignment="1">
      <alignment vertical="top"/>
    </xf>
    <xf numFmtId="49" fontId="5" fillId="0" borderId="43" xfId="0" applyNumberFormat="1" applyFont="1" applyBorder="1" applyAlignment="1">
      <alignment horizontal="right" vertical="top"/>
    </xf>
    <xf numFmtId="167" fontId="5" fillId="0" borderId="44" xfId="0" applyNumberFormat="1" applyFont="1" applyBorder="1" applyAlignment="1">
      <alignment vertical="top"/>
    </xf>
    <xf numFmtId="3" fontId="4" fillId="0" borderId="37" xfId="0" applyNumberFormat="1" applyFont="1" applyBorder="1" applyAlignment="1">
      <alignment horizontal="center" vertical="top"/>
    </xf>
    <xf numFmtId="3" fontId="4" fillId="0" borderId="23" xfId="57" applyNumberFormat="1" applyFont="1" applyFill="1" applyBorder="1" applyAlignment="1" applyProtection="1">
      <alignment horizontal="right" vertical="center" wrapText="1"/>
    </xf>
    <xf numFmtId="3" fontId="4" fillId="0" borderId="45" xfId="57" applyNumberFormat="1" applyFont="1" applyFill="1" applyBorder="1" applyAlignment="1" applyProtection="1">
      <alignment horizontal="right" vertical="center" wrapText="1"/>
    </xf>
    <xf numFmtId="168" fontId="4" fillId="0" borderId="37" xfId="0" applyFont="1" applyBorder="1" applyAlignment="1">
      <alignment horizontal="left" vertical="center" indent="1"/>
    </xf>
    <xf numFmtId="173" fontId="4" fillId="0" borderId="44" xfId="57" applyNumberFormat="1" applyFont="1" applyFill="1" applyBorder="1" applyAlignment="1" applyProtection="1">
      <alignment horizontal="center" vertical="center"/>
    </xf>
    <xf numFmtId="49" fontId="4" fillId="0" borderId="53" xfId="0" applyNumberFormat="1" applyFont="1" applyBorder="1" applyAlignment="1">
      <alignment horizontal="right" vertical="center" wrapText="1"/>
    </xf>
    <xf numFmtId="174" fontId="4" fillId="0" borderId="59" xfId="57" applyNumberFormat="1" applyFont="1" applyFill="1" applyBorder="1" applyAlignment="1" applyProtection="1">
      <alignment horizontal="center" vertical="center" wrapText="1"/>
    </xf>
    <xf numFmtId="0" fontId="4" fillId="0" borderId="59" xfId="57" applyNumberFormat="1" applyFont="1" applyFill="1" applyBorder="1" applyAlignment="1" applyProtection="1">
      <alignment horizontal="center" vertical="center" wrapText="1"/>
    </xf>
    <xf numFmtId="174" fontId="4" fillId="0" borderId="44" xfId="57" applyNumberFormat="1" applyFont="1" applyFill="1" applyBorder="1" applyAlignment="1" applyProtection="1">
      <alignment horizontal="center" vertical="center" wrapText="1"/>
    </xf>
    <xf numFmtId="49" fontId="4" fillId="0" borderId="43" xfId="0" applyNumberFormat="1" applyFont="1" applyBorder="1" applyAlignment="1">
      <alignment horizontal="right" vertical="center" wrapText="1"/>
    </xf>
    <xf numFmtId="168" fontId="4" fillId="0" borderId="44" xfId="0" applyFont="1" applyBorder="1" applyAlignment="1">
      <alignment vertical="center" wrapText="1"/>
    </xf>
    <xf numFmtId="1" fontId="4" fillId="0" borderId="43" xfId="0" applyNumberFormat="1" applyFont="1" applyBorder="1" applyAlignment="1">
      <alignment horizontal="right" vertical="center"/>
    </xf>
    <xf numFmtId="0" fontId="4" fillId="0" borderId="44" xfId="57" applyNumberFormat="1" applyFont="1" applyFill="1" applyBorder="1" applyAlignment="1" applyProtection="1">
      <alignment horizontal="center" vertical="center" wrapText="1"/>
    </xf>
    <xf numFmtId="49" fontId="4" fillId="0" borderId="49" xfId="0" applyNumberFormat="1" applyFont="1" applyBorder="1" applyAlignment="1">
      <alignment horizontal="right" vertical="top"/>
    </xf>
    <xf numFmtId="167" fontId="4" fillId="0" borderId="50" xfId="0" applyNumberFormat="1" applyFont="1" applyBorder="1" applyAlignment="1">
      <alignment vertical="top"/>
    </xf>
    <xf numFmtId="168" fontId="4" fillId="0" borderId="50" xfId="0" applyFont="1" applyBorder="1" applyAlignment="1">
      <alignment horizontal="center" vertical="top"/>
    </xf>
    <xf numFmtId="3" fontId="4" fillId="0" borderId="50" xfId="0" applyNumberFormat="1" applyFont="1" applyBorder="1" applyAlignment="1">
      <alignment horizontal="center" vertical="top"/>
    </xf>
    <xf numFmtId="3" fontId="4" fillId="0" borderId="51" xfId="0" applyNumberFormat="1" applyFont="1" applyBorder="1" applyAlignment="1">
      <alignment vertical="top"/>
    </xf>
    <xf numFmtId="167" fontId="4" fillId="0" borderId="47" xfId="0" applyNumberFormat="1" applyFont="1" applyBorder="1" applyAlignment="1">
      <alignment vertical="top"/>
    </xf>
    <xf numFmtId="3" fontId="4" fillId="0" borderId="48" xfId="57" applyNumberFormat="1" applyFont="1" applyFill="1" applyBorder="1" applyAlignment="1" applyProtection="1">
      <alignment horizontal="right" vertical="center" wrapText="1"/>
    </xf>
    <xf numFmtId="3" fontId="4" fillId="0" borderId="81" xfId="0" applyNumberFormat="1" applyFont="1" applyBorder="1" applyAlignment="1">
      <alignment horizontal="center" vertical="center"/>
    </xf>
    <xf numFmtId="167" fontId="4" fillId="0" borderId="12" xfId="0" applyNumberFormat="1" applyFont="1" applyBorder="1" applyAlignment="1">
      <alignment vertical="top"/>
    </xf>
    <xf numFmtId="3" fontId="4" fillId="0" borderId="12" xfId="0" applyNumberFormat="1" applyFont="1" applyBorder="1" applyAlignment="1">
      <alignment horizontal="center" vertical="top"/>
    </xf>
    <xf numFmtId="3" fontId="4" fillId="0" borderId="12" xfId="57" applyNumberFormat="1" applyFont="1" applyFill="1" applyBorder="1" applyAlignment="1" applyProtection="1">
      <alignment horizontal="right" vertical="center" wrapText="1"/>
    </xf>
    <xf numFmtId="168" fontId="44" fillId="0" borderId="0" xfId="0" applyFont="1" applyBorder="1" applyAlignment="1" applyProtection="1">
      <alignment horizontal="left" vertical="center"/>
    </xf>
    <xf numFmtId="3" fontId="46" fillId="0" borderId="0" xfId="0" applyNumberFormat="1" applyFont="1" applyBorder="1" applyAlignment="1" applyProtection="1">
      <alignment horizontal="center" vertical="center" shrinkToFit="1"/>
      <protection locked="0"/>
    </xf>
    <xf numFmtId="168" fontId="4" fillId="0" borderId="44" xfId="0" applyFont="1" applyBorder="1" applyAlignment="1">
      <alignment vertical="center"/>
    </xf>
    <xf numFmtId="3" fontId="4" fillId="0" borderId="51" xfId="57" applyNumberFormat="1" applyFont="1" applyFill="1" applyBorder="1" applyAlignment="1" applyProtection="1">
      <alignment horizontal="right" vertical="center" wrapText="1"/>
    </xf>
    <xf numFmtId="0" fontId="0" fillId="0" borderId="46" xfId="0" applyNumberFormat="1" applyBorder="1" applyAlignment="1" applyProtection="1">
      <alignment horizontal="right" vertical="center"/>
      <protection locked="0"/>
    </xf>
    <xf numFmtId="168" fontId="0" fillId="0" borderId="47" xfId="0" applyBorder="1" applyAlignment="1" applyProtection="1">
      <alignment vertical="center"/>
      <protection locked="0"/>
    </xf>
    <xf numFmtId="168" fontId="0" fillId="0" borderId="47" xfId="0" applyBorder="1" applyAlignment="1" applyProtection="1">
      <alignment horizontal="center" vertical="center"/>
      <protection locked="0"/>
    </xf>
    <xf numFmtId="3" fontId="0" fillId="0" borderId="47" xfId="0" applyNumberFormat="1" applyBorder="1" applyAlignment="1" applyProtection="1">
      <alignment horizontal="right" vertical="center"/>
      <protection locked="0"/>
    </xf>
    <xf numFmtId="3" fontId="0" fillId="0" borderId="47" xfId="0" applyNumberFormat="1" applyBorder="1" applyAlignment="1" applyProtection="1">
      <alignment horizontal="center" vertical="center" shrinkToFit="1"/>
      <protection locked="0"/>
    </xf>
    <xf numFmtId="3" fontId="0" fillId="0" borderId="48" xfId="0" applyNumberFormat="1" applyBorder="1" applyAlignment="1" applyProtection="1">
      <alignment vertical="center"/>
      <protection locked="0"/>
    </xf>
    <xf numFmtId="3" fontId="45" fillId="0" borderId="10" xfId="0" applyNumberFormat="1" applyFont="1" applyBorder="1" applyAlignment="1" applyProtection="1">
      <alignment vertical="center"/>
    </xf>
    <xf numFmtId="1" fontId="64" fillId="0" borderId="50" xfId="0" applyNumberFormat="1" applyFont="1" applyBorder="1" applyAlignment="1">
      <alignment horizontal="center"/>
    </xf>
    <xf numFmtId="3" fontId="4" fillId="0" borderId="51" xfId="0" applyNumberFormat="1" applyFont="1" applyBorder="1" applyAlignment="1">
      <alignment horizontal="right" vertical="center"/>
    </xf>
    <xf numFmtId="168" fontId="4" fillId="0" borderId="47" xfId="0" applyFont="1" applyBorder="1" applyAlignment="1">
      <alignment horizontal="left"/>
    </xf>
    <xf numFmtId="168" fontId="4" fillId="0" borderId="10" xfId="0" applyFont="1" applyBorder="1" applyAlignment="1">
      <alignment horizontal="left"/>
    </xf>
    <xf numFmtId="1" fontId="4" fillId="0" borderId="15" xfId="0" applyNumberFormat="1" applyFont="1" applyBorder="1" applyAlignment="1">
      <alignment horizontal="center"/>
    </xf>
    <xf numFmtId="176" fontId="4" fillId="0" borderId="12" xfId="0" applyNumberFormat="1" applyFont="1" applyBorder="1" applyAlignment="1">
      <alignment horizontal="center"/>
    </xf>
    <xf numFmtId="168" fontId="4" fillId="0" borderId="12" xfId="0" applyFont="1" applyBorder="1" applyAlignment="1">
      <alignment horizontal="left"/>
    </xf>
    <xf numFmtId="1" fontId="4" fillId="0" borderId="12" xfId="0" applyNumberFormat="1" applyFont="1" applyBorder="1" applyAlignment="1">
      <alignment horizontal="center"/>
    </xf>
    <xf numFmtId="3" fontId="4" fillId="0" borderId="12" xfId="0" applyNumberFormat="1" applyFont="1" applyBorder="1" applyAlignment="1" applyProtection="1">
      <alignment horizontal="center" vertical="center"/>
      <protection locked="0"/>
    </xf>
    <xf numFmtId="168" fontId="4" fillId="0" borderId="50" xfId="0" applyFont="1" applyBorder="1" applyAlignment="1">
      <alignment horizontal="left"/>
    </xf>
    <xf numFmtId="1" fontId="4" fillId="0" borderId="50" xfId="0" applyNumberFormat="1" applyFont="1" applyBorder="1" applyAlignment="1">
      <alignment horizontal="center"/>
    </xf>
    <xf numFmtId="1" fontId="64" fillId="0" borderId="47" xfId="0" applyNumberFormat="1" applyFont="1" applyBorder="1" applyAlignment="1">
      <alignment horizontal="center"/>
    </xf>
    <xf numFmtId="49" fontId="4" fillId="24" borderId="37" xfId="0" applyNumberFormat="1" applyFont="1" applyFill="1" applyBorder="1" applyAlignment="1" applyProtection="1">
      <alignment horizontal="left" vertical="center" indent="1"/>
      <protection hidden="1"/>
    </xf>
    <xf numFmtId="3" fontId="4" fillId="24" borderId="44" xfId="43" applyNumberFormat="1" applyFont="1" applyFill="1" applyBorder="1" applyAlignment="1" applyProtection="1">
      <alignment horizontal="center" vertical="center"/>
      <protection locked="0"/>
    </xf>
    <xf numFmtId="3" fontId="4" fillId="24" borderId="57" xfId="43" applyNumberFormat="1" applyFont="1" applyFill="1" applyBorder="1" applyAlignment="1" applyProtection="1">
      <alignment horizontal="center" vertical="center"/>
      <protection locked="0"/>
    </xf>
    <xf numFmtId="49" fontId="4" fillId="0" borderId="37" xfId="0" applyNumberFormat="1" applyFont="1" applyBorder="1" applyAlignment="1" applyProtection="1">
      <alignment horizontal="left" vertical="center" indent="1"/>
      <protection hidden="1"/>
    </xf>
    <xf numFmtId="49" fontId="4" fillId="24" borderId="59" xfId="0" applyNumberFormat="1" applyFont="1" applyFill="1" applyBorder="1" applyAlignment="1" applyProtection="1">
      <alignment horizontal="left" vertical="center" indent="2"/>
      <protection hidden="1"/>
    </xf>
    <xf numFmtId="168" fontId="0" fillId="0" borderId="73" xfId="0" applyBorder="1" applyAlignment="1" applyProtection="1">
      <alignment vertical="center"/>
      <protection locked="0"/>
    </xf>
    <xf numFmtId="49" fontId="4" fillId="0" borderId="44" xfId="0" applyNumberFormat="1" applyFont="1" applyBorder="1" applyAlignment="1" applyProtection="1">
      <alignment horizontal="left" vertical="center" indent="2"/>
      <protection hidden="1"/>
    </xf>
    <xf numFmtId="168" fontId="4" fillId="0" borderId="83" xfId="0" applyFont="1" applyBorder="1" applyAlignment="1" applyProtection="1">
      <alignment horizontal="center" vertical="center"/>
      <protection hidden="1"/>
    </xf>
    <xf numFmtId="3" fontId="4" fillId="0" borderId="83" xfId="0" applyNumberFormat="1" applyFont="1" applyBorder="1" applyAlignment="1">
      <alignment horizontal="center" vertical="center"/>
    </xf>
    <xf numFmtId="49" fontId="4" fillId="0" borderId="37" xfId="0" applyNumberFormat="1" applyFont="1" applyBorder="1" applyAlignment="1" applyProtection="1">
      <alignment horizontal="left" vertical="center" wrapText="1" indent="2"/>
      <protection hidden="1"/>
    </xf>
    <xf numFmtId="165" fontId="5" fillId="0" borderId="15" xfId="0" applyNumberFormat="1" applyFont="1" applyBorder="1" applyAlignment="1" applyProtection="1">
      <alignment horizontal="left" vertical="center"/>
      <protection locked="0" hidden="1"/>
    </xf>
    <xf numFmtId="168" fontId="53" fillId="0" borderId="0" xfId="0" applyFont="1" applyBorder="1" applyAlignment="1" applyProtection="1">
      <alignment horizontal="center" vertical="center"/>
      <protection hidden="1"/>
    </xf>
    <xf numFmtId="0" fontId="48" fillId="0" borderId="13" xfId="0" applyNumberFormat="1" applyFont="1" applyBorder="1" applyAlignment="1" applyProtection="1">
      <alignment horizontal="left" vertical="center" indent="2"/>
    </xf>
    <xf numFmtId="0" fontId="48" fillId="0" borderId="12" xfId="0" applyNumberFormat="1" applyFont="1" applyBorder="1" applyAlignment="1" applyProtection="1">
      <alignment horizontal="left" vertical="center" indent="2"/>
    </xf>
    <xf numFmtId="0" fontId="48" fillId="0" borderId="14" xfId="0" applyNumberFormat="1" applyFont="1" applyBorder="1" applyAlignment="1" applyProtection="1">
      <alignment horizontal="left" vertical="center" indent="2"/>
    </xf>
    <xf numFmtId="0" fontId="48" fillId="0" borderId="17" xfId="0" applyNumberFormat="1" applyFont="1" applyBorder="1" applyAlignment="1" applyProtection="1">
      <alignment horizontal="left" vertical="center" indent="2"/>
    </xf>
    <xf numFmtId="0" fontId="48" fillId="0" borderId="0" xfId="0" applyNumberFormat="1" applyFont="1" applyBorder="1" applyAlignment="1" applyProtection="1">
      <alignment horizontal="left" vertical="center" indent="2"/>
    </xf>
    <xf numFmtId="0" fontId="48" fillId="0" borderId="18" xfId="0" applyNumberFormat="1" applyFont="1" applyBorder="1" applyAlignment="1" applyProtection="1">
      <alignment horizontal="left" vertical="center" indent="2"/>
    </xf>
    <xf numFmtId="0" fontId="48" fillId="0" borderId="19" xfId="0" applyNumberFormat="1" applyFont="1" applyBorder="1" applyAlignment="1" applyProtection="1">
      <alignment horizontal="left" vertical="center" indent="2"/>
    </xf>
    <xf numFmtId="0" fontId="48" fillId="0" borderId="28" xfId="0" applyNumberFormat="1" applyFont="1" applyBorder="1" applyAlignment="1" applyProtection="1">
      <alignment horizontal="left" vertical="center" indent="2"/>
    </xf>
    <xf numFmtId="0" fontId="48" fillId="0" borderId="11" xfId="0" applyNumberFormat="1" applyFont="1" applyBorder="1" applyAlignment="1" applyProtection="1">
      <alignment horizontal="left" vertical="center" indent="2"/>
    </xf>
    <xf numFmtId="0" fontId="5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NumberFormat="1" applyFont="1" applyAlignment="1" applyProtection="1">
      <alignment horizontal="left" vertical="center" wrapText="1"/>
      <protection hidden="1"/>
    </xf>
    <xf numFmtId="168" fontId="53" fillId="0" borderId="28" xfId="0" applyFont="1" applyBorder="1" applyAlignment="1" applyProtection="1">
      <alignment horizontal="center" vertical="center"/>
      <protection hidden="1"/>
    </xf>
    <xf numFmtId="168" fontId="53" fillId="0" borderId="35" xfId="0" applyFont="1" applyBorder="1" applyAlignment="1" applyProtection="1">
      <alignment horizontal="left" vertical="center"/>
      <protection hidden="1"/>
    </xf>
    <xf numFmtId="168" fontId="53" fillId="0" borderId="10" xfId="0" applyFont="1" applyBorder="1" applyAlignment="1" applyProtection="1">
      <alignment horizontal="left" vertical="center"/>
      <protection hidden="1"/>
    </xf>
    <xf numFmtId="0" fontId="11" fillId="0" borderId="13" xfId="0" applyNumberFormat="1" applyFont="1" applyBorder="1" applyAlignment="1" applyProtection="1">
      <alignment horizontal="left" vertical="center" indent="2"/>
    </xf>
    <xf numFmtId="0" fontId="11" fillId="0" borderId="12" xfId="0" applyNumberFormat="1" applyFont="1" applyBorder="1" applyAlignment="1" applyProtection="1">
      <alignment horizontal="left" vertical="center" indent="2"/>
    </xf>
    <xf numFmtId="0" fontId="11" fillId="0" borderId="14" xfId="0" applyNumberFormat="1" applyFont="1" applyBorder="1" applyAlignment="1" applyProtection="1">
      <alignment horizontal="left" vertical="center" indent="2"/>
    </xf>
    <xf numFmtId="0" fontId="11" fillId="0" borderId="17" xfId="0" applyNumberFormat="1" applyFont="1" applyBorder="1" applyAlignment="1" applyProtection="1">
      <alignment horizontal="left" vertical="center" indent="2"/>
    </xf>
    <xf numFmtId="0" fontId="11" fillId="0" borderId="0" xfId="0" applyNumberFormat="1" applyFont="1" applyBorder="1" applyAlignment="1" applyProtection="1">
      <alignment horizontal="left" vertical="center" indent="2"/>
    </xf>
    <xf numFmtId="0" fontId="11" fillId="0" borderId="18" xfId="0" applyNumberFormat="1" applyFont="1" applyBorder="1" applyAlignment="1" applyProtection="1">
      <alignment horizontal="left" vertical="center" indent="2"/>
    </xf>
    <xf numFmtId="0" fontId="11" fillId="0" borderId="19" xfId="0" applyNumberFormat="1" applyFont="1" applyBorder="1" applyAlignment="1" applyProtection="1">
      <alignment horizontal="left" vertical="center" indent="2"/>
    </xf>
    <xf numFmtId="0" fontId="11" fillId="0" borderId="28" xfId="0" applyNumberFormat="1" applyFont="1" applyBorder="1" applyAlignment="1" applyProtection="1">
      <alignment horizontal="left" vertical="center" indent="2"/>
    </xf>
    <xf numFmtId="0" fontId="11" fillId="0" borderId="11" xfId="0" applyNumberFormat="1" applyFont="1" applyBorder="1" applyAlignment="1" applyProtection="1">
      <alignment horizontal="left" vertical="center" indent="2"/>
    </xf>
    <xf numFmtId="0" fontId="40" fillId="0" borderId="13" xfId="0" applyNumberFormat="1" applyFont="1" applyBorder="1" applyAlignment="1" applyProtection="1">
      <alignment horizontal="left" vertical="center" indent="2"/>
    </xf>
    <xf numFmtId="0" fontId="40" fillId="0" borderId="12" xfId="0" applyNumberFormat="1" applyFont="1" applyBorder="1" applyAlignment="1" applyProtection="1">
      <alignment horizontal="left" vertical="center" indent="2"/>
    </xf>
    <xf numFmtId="0" fontId="40" fillId="0" borderId="14" xfId="0" applyNumberFormat="1" applyFont="1" applyBorder="1" applyAlignment="1" applyProtection="1">
      <alignment horizontal="left" vertical="center" indent="2"/>
    </xf>
    <xf numFmtId="0" fontId="40" fillId="0" borderId="17" xfId="0" applyNumberFormat="1" applyFont="1" applyBorder="1" applyAlignment="1" applyProtection="1">
      <alignment horizontal="left" vertical="center" indent="2"/>
    </xf>
    <xf numFmtId="0" fontId="40" fillId="0" borderId="0" xfId="0" applyNumberFormat="1" applyFont="1" applyBorder="1" applyAlignment="1" applyProtection="1">
      <alignment horizontal="left" vertical="center" indent="2"/>
    </xf>
    <xf numFmtId="0" fontId="40" fillId="0" borderId="18" xfId="0" applyNumberFormat="1" applyFont="1" applyBorder="1" applyAlignment="1" applyProtection="1">
      <alignment horizontal="left" vertical="center" indent="2"/>
    </xf>
    <xf numFmtId="0" fontId="40" fillId="0" borderId="19" xfId="0" applyNumberFormat="1" applyFont="1" applyBorder="1" applyAlignment="1" applyProtection="1">
      <alignment horizontal="left" vertical="center" indent="2"/>
    </xf>
    <xf numFmtId="0" fontId="40" fillId="0" borderId="28" xfId="0" applyNumberFormat="1" applyFont="1" applyBorder="1" applyAlignment="1" applyProtection="1">
      <alignment horizontal="left" vertical="center" indent="2"/>
    </xf>
    <xf numFmtId="0" fontId="40" fillId="0" borderId="11" xfId="0" applyNumberFormat="1" applyFont="1" applyBorder="1" applyAlignment="1" applyProtection="1">
      <alignment horizontal="left" vertical="center" indent="2"/>
    </xf>
    <xf numFmtId="0" fontId="63" fillId="0" borderId="13" xfId="0" applyNumberFormat="1" applyFont="1" applyBorder="1" applyAlignment="1">
      <alignment horizontal="left" vertical="center" indent="2"/>
    </xf>
    <xf numFmtId="0" fontId="63" fillId="0" borderId="12" xfId="0" applyNumberFormat="1" applyFont="1" applyBorder="1" applyAlignment="1">
      <alignment horizontal="left" vertical="center" indent="2"/>
    </xf>
    <xf numFmtId="0" fontId="63" fillId="0" borderId="14" xfId="0" applyNumberFormat="1" applyFont="1" applyBorder="1" applyAlignment="1">
      <alignment horizontal="left" vertical="center" indent="2"/>
    </xf>
    <xf numFmtId="0" fontId="63" fillId="0" borderId="17" xfId="0" applyNumberFormat="1" applyFont="1" applyBorder="1" applyAlignment="1">
      <alignment horizontal="left" vertical="center" indent="2"/>
    </xf>
    <xf numFmtId="0" fontId="63" fillId="0" borderId="0" xfId="0" applyNumberFormat="1" applyFont="1" applyBorder="1" applyAlignment="1">
      <alignment horizontal="left" vertical="center" indent="2"/>
    </xf>
    <xf numFmtId="0" fontId="63" fillId="0" borderId="18" xfId="0" applyNumberFormat="1" applyFont="1" applyBorder="1" applyAlignment="1">
      <alignment horizontal="left" vertical="center" indent="2"/>
    </xf>
    <xf numFmtId="0" fontId="63" fillId="0" borderId="19" xfId="0" applyNumberFormat="1" applyFont="1" applyBorder="1" applyAlignment="1">
      <alignment horizontal="left" vertical="center" indent="2"/>
    </xf>
    <xf numFmtId="0" fontId="63" fillId="0" borderId="28" xfId="0" applyNumberFormat="1" applyFont="1" applyBorder="1" applyAlignment="1">
      <alignment horizontal="left" vertical="center" indent="2"/>
    </xf>
    <xf numFmtId="0" fontId="63" fillId="0" borderId="11" xfId="0" applyNumberFormat="1" applyFont="1" applyBorder="1" applyAlignment="1">
      <alignment horizontal="left" vertical="center" indent="2"/>
    </xf>
    <xf numFmtId="167" fontId="60" fillId="0" borderId="44" xfId="0" applyNumberFormat="1" applyFont="1" applyBorder="1" applyAlignment="1">
      <alignment vertical="top"/>
    </xf>
  </cellXfs>
  <cellStyles count="58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Comma" xfId="55" builtinId="3"/>
    <cellStyle name="Comma [0]" xfId="28" builtinId="6"/>
    <cellStyle name="Comma [0] 2" xfId="29" xr:uid="{00000000-0005-0000-0000-00001D000000}"/>
    <cellStyle name="Comma [0] 2 2" xfId="30" xr:uid="{00000000-0005-0000-0000-00001E000000}"/>
    <cellStyle name="Comma [0] 2 3" xfId="31" xr:uid="{00000000-0005-0000-0000-00001F000000}"/>
    <cellStyle name="Comma [0] 3" xfId="32" xr:uid="{00000000-0005-0000-0000-000020000000}"/>
    <cellStyle name="Comma [0] 4" xfId="33" xr:uid="{00000000-0005-0000-0000-000021000000}"/>
    <cellStyle name="Comma 2" xfId="54" xr:uid="{00000000-0005-0000-0000-000062000000}"/>
    <cellStyle name="Comma 5" xfId="57" xr:uid="{3042B711-3243-423A-B1FD-0F19D600B5B2}"/>
    <cellStyle name="Explanatory Text 2" xfId="34" xr:uid="{00000000-0005-0000-0000-000022000000}"/>
    <cellStyle name="Good 2" xfId="35" xr:uid="{00000000-0005-0000-0000-000023000000}"/>
    <cellStyle name="Heading 1 2" xfId="36" xr:uid="{00000000-0005-0000-0000-000024000000}"/>
    <cellStyle name="Heading 2 2" xfId="37" xr:uid="{00000000-0005-0000-0000-000025000000}"/>
    <cellStyle name="Heading 3 2" xfId="38" xr:uid="{00000000-0005-0000-0000-000026000000}"/>
    <cellStyle name="Heading 4 2" xfId="39" xr:uid="{00000000-0005-0000-0000-000027000000}"/>
    <cellStyle name="Input 2" xfId="40" xr:uid="{00000000-0005-0000-0000-000028000000}"/>
    <cellStyle name="Linked Cell 2" xfId="41" xr:uid="{00000000-0005-0000-0000-000029000000}"/>
    <cellStyle name="Neutral 2" xfId="42" xr:uid="{00000000-0005-0000-0000-00002A000000}"/>
    <cellStyle name="Normal" xfId="0" builtinId="0"/>
    <cellStyle name="Normal 2" xfId="43" xr:uid="{00000000-0005-0000-0000-00002C000000}"/>
    <cellStyle name="Normal 2 2" xfId="53" xr:uid="{00000000-0005-0000-0000-00002D000000}"/>
    <cellStyle name="Normal 3" xfId="44" xr:uid="{00000000-0005-0000-0000-00002E000000}"/>
    <cellStyle name="Normal 4" xfId="45" xr:uid="{00000000-0005-0000-0000-00002F000000}"/>
    <cellStyle name="Normal_9902-1-Tilboðsskrá-1" xfId="56" xr:uid="{D0334272-DE8F-44C3-831B-D9BC8309F1A4}"/>
    <cellStyle name="Note 2" xfId="46" xr:uid="{00000000-0005-0000-0000-000032000000}"/>
    <cellStyle name="Output 2" xfId="47" xr:uid="{00000000-0005-0000-0000-000033000000}"/>
    <cellStyle name="Percent" xfId="48" builtinId="5"/>
    <cellStyle name="Percent 2" xfId="49" xr:uid="{00000000-0005-0000-0000-000035000000}"/>
    <cellStyle name="Title 2" xfId="50" xr:uid="{00000000-0005-0000-0000-000036000000}"/>
    <cellStyle name="Total 2" xfId="51" xr:uid="{00000000-0005-0000-0000-000037000000}"/>
    <cellStyle name="Warning Text 2" xfId="52" xr:uid="{00000000-0005-0000-0000-00003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2</xdr:col>
      <xdr:colOff>1149</xdr:colOff>
      <xdr:row>3</xdr:row>
      <xdr:rowOff>19050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38576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2</xdr:col>
      <xdr:colOff>970</xdr:colOff>
      <xdr:row>3</xdr:row>
      <xdr:rowOff>57150</xdr:rowOff>
    </xdr:to>
    <xdr:pic>
      <xdr:nvPicPr>
        <xdr:cNvPr id="37434" name="Picture 1">
          <a:extLst>
            <a:ext uri="{FF2B5EF4-FFF2-40B4-BE49-F238E27FC236}">
              <a16:creationId xmlns:a16="http://schemas.microsoft.com/office/drawing/2014/main" id="{00000000-0008-0000-0100-00003A9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85725"/>
          <a:ext cx="38576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76200</xdr:rowOff>
    </xdr:from>
    <xdr:to>
      <xdr:col>2</xdr:col>
      <xdr:colOff>970</xdr:colOff>
      <xdr:row>3</xdr:row>
      <xdr:rowOff>45720</xdr:rowOff>
    </xdr:to>
    <xdr:pic>
      <xdr:nvPicPr>
        <xdr:cNvPr id="42786" name="Picture 1">
          <a:extLst>
            <a:ext uri="{FF2B5EF4-FFF2-40B4-BE49-F238E27FC236}">
              <a16:creationId xmlns:a16="http://schemas.microsoft.com/office/drawing/2014/main" id="{00000000-0008-0000-0200-000022A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76200"/>
          <a:ext cx="38576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76200</xdr:rowOff>
    </xdr:from>
    <xdr:to>
      <xdr:col>2</xdr:col>
      <xdr:colOff>718</xdr:colOff>
      <xdr:row>3</xdr:row>
      <xdr:rowOff>47625</xdr:rowOff>
    </xdr:to>
    <xdr:pic>
      <xdr:nvPicPr>
        <xdr:cNvPr id="47118" name="Picture 1">
          <a:extLst>
            <a:ext uri="{FF2B5EF4-FFF2-40B4-BE49-F238E27FC236}">
              <a16:creationId xmlns:a16="http://schemas.microsoft.com/office/drawing/2014/main" id="{00000000-0008-0000-0300-00000EB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38576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76200</xdr:rowOff>
    </xdr:from>
    <xdr:ext cx="3855140" cy="38555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76200"/>
          <a:ext cx="3855140" cy="385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76200</xdr:rowOff>
    </xdr:from>
    <xdr:ext cx="3855140" cy="385555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76200"/>
          <a:ext cx="3855140" cy="385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104775</xdr:colOff>
      <xdr:row>0</xdr:row>
      <xdr:rowOff>76200</xdr:rowOff>
    </xdr:from>
    <xdr:ext cx="3855140" cy="385555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76200"/>
          <a:ext cx="3855140" cy="385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2</xdr:col>
      <xdr:colOff>1186</xdr:colOff>
      <xdr:row>3</xdr:row>
      <xdr:rowOff>19050</xdr:rowOff>
    </xdr:to>
    <xdr:pic>
      <xdr:nvPicPr>
        <xdr:cNvPr id="13239" name="Picture 1">
          <a:extLst>
            <a:ext uri="{FF2B5EF4-FFF2-40B4-BE49-F238E27FC236}">
              <a16:creationId xmlns:a16="http://schemas.microsoft.com/office/drawing/2014/main" id="{00000000-0008-0000-0600-0000B73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38576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76200</xdr:rowOff>
    </xdr:from>
    <xdr:to>
      <xdr:col>2</xdr:col>
      <xdr:colOff>1186</xdr:colOff>
      <xdr:row>3</xdr:row>
      <xdr:rowOff>47625</xdr:rowOff>
    </xdr:to>
    <xdr:pic>
      <xdr:nvPicPr>
        <xdr:cNvPr id="38626" name="Picture 1">
          <a:extLst>
            <a:ext uri="{FF2B5EF4-FFF2-40B4-BE49-F238E27FC236}">
              <a16:creationId xmlns:a16="http://schemas.microsoft.com/office/drawing/2014/main" id="{00000000-0008-0000-0700-0000E29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76200"/>
          <a:ext cx="38576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436245</xdr:colOff>
      <xdr:row>0</xdr:row>
      <xdr:rowOff>48082</xdr:rowOff>
    </xdr:from>
    <xdr:to>
      <xdr:col>1</xdr:col>
      <xdr:colOff>400050</xdr:colOff>
      <xdr:row>4</xdr:row>
      <xdr:rowOff>66674</xdr:rowOff>
    </xdr:to>
    <xdr:pic>
      <xdr:nvPicPr>
        <xdr:cNvPr id="3" name="Picture 1" descr="Icon&#10;&#10;Description automatically generated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" y="48082"/>
          <a:ext cx="554355" cy="551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0</xdr:row>
          <xdr:rowOff>85725</xdr:rowOff>
        </xdr:from>
        <xdr:to>
          <xdr:col>2</xdr:col>
          <xdr:colOff>0</xdr:colOff>
          <xdr:row>3</xdr:row>
          <xdr:rowOff>47625</xdr:rowOff>
        </xdr:to>
        <xdr:sp macro="" textlink="">
          <xdr:nvSpPr>
            <xdr:cNvPr id="7181" name="Object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9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rekku&#225;s%202%20-%20B&#250;setukjarni%20Gar&#240;ab&#230;/Postur/Lumex/220428m-&#250;tbo&#240;sg&#246;gn/Tilbodsskra%20Brekku&#225;s%202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LBS_YFIR"/>
      <sheetName val="TILBS_AVH_0"/>
      <sheetName val="TILBS_AVH_1"/>
      <sheetName val="TILBS_AVH_2"/>
      <sheetName val="TILBS_AVH_3"/>
      <sheetName val="TILBS_Lumex_4"/>
      <sheetName val="TILBS_AVH_5"/>
      <sheetName val="TILBS_AVH_7"/>
      <sheetName val="TILBS_AVH_8"/>
      <sheetName val="TILBS_AVH_9"/>
    </sheetNames>
    <sheetDataSet>
      <sheetData sheetId="0">
        <row r="4">
          <cell r="F4" t="str">
            <v>Apríl 2022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5" Type="http://schemas.openxmlformats.org/officeDocument/2006/relationships/image" Target="../media/image3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104"/>
  <sheetViews>
    <sheetView showGridLines="0" showZeros="0" tabSelected="1" view="pageBreakPreview" zoomScale="110" zoomScaleNormal="100" zoomScaleSheetLayoutView="110" workbookViewId="0">
      <selection activeCell="O22" sqref="O22"/>
    </sheetView>
  </sheetViews>
  <sheetFormatPr defaultColWidth="9.125" defaultRowHeight="12" x14ac:dyDescent="0.15"/>
  <cols>
    <col min="1" max="1" width="7.625" style="531" customWidth="1"/>
    <col min="2" max="2" width="44.625" style="522" customWidth="1"/>
    <col min="3" max="3" width="5.625" style="532" customWidth="1"/>
    <col min="4" max="4" width="8.625" style="533" customWidth="1"/>
    <col min="5" max="5" width="10.625" style="534" customWidth="1"/>
    <col min="6" max="6" width="13.625" style="534" customWidth="1"/>
    <col min="7" max="7" width="10.875" style="522" bestFit="1" customWidth="1"/>
    <col min="8" max="8" width="4.625" style="522" customWidth="1"/>
    <col min="9" max="9" width="9.875" style="522" bestFit="1" customWidth="1"/>
    <col min="10" max="219" width="4.625" style="522" customWidth="1"/>
    <col min="220" max="228" width="9" style="522" customWidth="1"/>
    <col min="229" max="16384" width="9.125" style="522"/>
  </cols>
  <sheetData>
    <row r="1" spans="1:9" s="416" customFormat="1" ht="9" customHeight="1" x14ac:dyDescent="0.15">
      <c r="A1" s="1198"/>
      <c r="B1" s="1199"/>
      <c r="C1" s="1200"/>
      <c r="D1" s="412" t="s">
        <v>0</v>
      </c>
      <c r="E1" s="413"/>
      <c r="F1" s="414"/>
      <c r="G1" s="415"/>
    </row>
    <row r="2" spans="1:9" s="416" customFormat="1" ht="12.75" customHeight="1" x14ac:dyDescent="0.15">
      <c r="A2" s="1201"/>
      <c r="B2" s="1202"/>
      <c r="C2" s="1203"/>
      <c r="D2" s="142" t="s">
        <v>693</v>
      </c>
      <c r="E2" s="417"/>
      <c r="F2" s="418"/>
      <c r="G2" s="415"/>
    </row>
    <row r="3" spans="1:9" s="416" customFormat="1" ht="10.5" customHeight="1" x14ac:dyDescent="0.15">
      <c r="A3" s="1201"/>
      <c r="B3" s="1202"/>
      <c r="C3" s="1203"/>
      <c r="D3" s="419" t="s">
        <v>14</v>
      </c>
      <c r="E3" s="420"/>
      <c r="F3" s="421" t="s">
        <v>15</v>
      </c>
      <c r="G3" s="415"/>
    </row>
    <row r="4" spans="1:9" s="416" customFormat="1" ht="9.75" customHeight="1" x14ac:dyDescent="0.15">
      <c r="A4" s="1204"/>
      <c r="B4" s="1205"/>
      <c r="C4" s="1206"/>
      <c r="D4" s="422"/>
      <c r="E4" s="423"/>
      <c r="F4" s="1" t="s">
        <v>734</v>
      </c>
      <c r="G4" s="415"/>
    </row>
    <row r="5" spans="1:9" s="427" customFormat="1" ht="17.45" customHeight="1" x14ac:dyDescent="0.15">
      <c r="A5" s="424"/>
      <c r="B5" s="425"/>
      <c r="C5" s="424"/>
      <c r="D5" s="426"/>
      <c r="E5" s="426"/>
      <c r="F5" s="426"/>
    </row>
    <row r="6" spans="1:9" s="427" customFormat="1" ht="17.45" customHeight="1" x14ac:dyDescent="0.15">
      <c r="A6" s="424"/>
      <c r="B6" s="425"/>
      <c r="C6" s="424"/>
      <c r="D6" s="426"/>
      <c r="E6" s="426"/>
      <c r="F6" s="426"/>
    </row>
    <row r="7" spans="1:9" s="427" customFormat="1" ht="17.45" customHeight="1" x14ac:dyDescent="0.15">
      <c r="A7" s="424"/>
      <c r="B7" s="425"/>
      <c r="C7" s="424"/>
      <c r="D7" s="426"/>
      <c r="E7" s="426"/>
      <c r="F7" s="426"/>
    </row>
    <row r="8" spans="1:9" s="428" customFormat="1" ht="17.45" customHeight="1" x14ac:dyDescent="0.15">
      <c r="A8" s="1207" t="s">
        <v>606</v>
      </c>
      <c r="B8" s="1207"/>
      <c r="C8" s="1207"/>
      <c r="D8" s="1207"/>
      <c r="E8" s="1207"/>
      <c r="F8" s="1207"/>
    </row>
    <row r="9" spans="1:9" s="428" customFormat="1" ht="17.45" customHeight="1" x14ac:dyDescent="0.15">
      <c r="A9" s="1208" t="s">
        <v>694</v>
      </c>
      <c r="B9" s="1208"/>
      <c r="C9" s="1208"/>
      <c r="D9" s="1208"/>
      <c r="E9" s="1208"/>
      <c r="F9" s="1208"/>
    </row>
    <row r="10" spans="1:9" s="428" customFormat="1" ht="17.45" customHeight="1" x14ac:dyDescent="0.15">
      <c r="A10" s="1208"/>
      <c r="B10" s="1208"/>
      <c r="C10" s="1208"/>
      <c r="D10" s="1208"/>
      <c r="E10" s="1208"/>
      <c r="F10" s="1208"/>
    </row>
    <row r="11" spans="1:9" s="428" customFormat="1" ht="17.45" customHeight="1" x14ac:dyDescent="0.15">
      <c r="A11" s="1208"/>
      <c r="B11" s="1208"/>
      <c r="C11" s="1208"/>
      <c r="D11" s="1208"/>
      <c r="E11" s="1208"/>
      <c r="F11" s="1208"/>
    </row>
    <row r="12" spans="1:9" s="428" customFormat="1" ht="17.45" customHeight="1" x14ac:dyDescent="0.15">
      <c r="A12" s="429"/>
      <c r="B12" s="429"/>
      <c r="C12" s="429"/>
      <c r="D12" s="430"/>
      <c r="E12" s="431"/>
      <c r="F12" s="431"/>
      <c r="G12" s="432"/>
    </row>
    <row r="13" spans="1:9" s="428" customFormat="1" ht="17.45" customHeight="1" x14ac:dyDescent="0.25">
      <c r="A13" s="715" t="s">
        <v>345</v>
      </c>
      <c r="B13" s="433"/>
      <c r="C13" s="434"/>
      <c r="D13" s="435"/>
      <c r="E13" s="436"/>
      <c r="F13" s="437"/>
      <c r="G13" s="432"/>
    </row>
    <row r="14" spans="1:9" s="428" customFormat="1" ht="17.45" customHeight="1" x14ac:dyDescent="0.15">
      <c r="A14" s="438" t="str">
        <f>A44</f>
        <v>0.0</v>
      </c>
      <c r="B14" s="439" t="str">
        <f>B44</f>
        <v>ALMENNT</v>
      </c>
      <c r="C14" s="440"/>
      <c r="D14" s="441" t="s">
        <v>16</v>
      </c>
      <c r="E14" s="442"/>
      <c r="F14" s="443">
        <f>$F$46</f>
        <v>0</v>
      </c>
      <c r="G14" s="444"/>
      <c r="H14" s="445"/>
      <c r="I14" s="446"/>
    </row>
    <row r="15" spans="1:9" s="428" customFormat="1" ht="17.45" customHeight="1" x14ac:dyDescent="0.15">
      <c r="A15" s="447" t="str">
        <f>A48</f>
        <v>1.0</v>
      </c>
      <c r="B15" s="448" t="str">
        <f>B48</f>
        <v>JARÐVINNA</v>
      </c>
      <c r="C15" s="449"/>
      <c r="D15" s="450" t="s">
        <v>16</v>
      </c>
      <c r="E15" s="451"/>
      <c r="F15" s="452">
        <f>$F$50</f>
        <v>0</v>
      </c>
      <c r="G15" s="444"/>
      <c r="H15" s="445"/>
      <c r="I15" s="446"/>
    </row>
    <row r="16" spans="1:9" s="428" customFormat="1" ht="17.45" customHeight="1" x14ac:dyDescent="0.15">
      <c r="A16" s="447" t="str">
        <f>A52</f>
        <v>2.0</v>
      </c>
      <c r="B16" s="448" t="str">
        <f>B52</f>
        <v>BURÐARVIRKI</v>
      </c>
      <c r="C16" s="449"/>
      <c r="D16" s="450" t="s">
        <v>16</v>
      </c>
      <c r="E16" s="451"/>
      <c r="F16" s="452">
        <f>$F$58</f>
        <v>0</v>
      </c>
      <c r="G16" s="444"/>
      <c r="H16" s="445"/>
      <c r="I16" s="446"/>
    </row>
    <row r="17" spans="1:9" s="428" customFormat="1" ht="17.45" customHeight="1" x14ac:dyDescent="0.15">
      <c r="A17" s="453" t="str">
        <f t="array" ref="A17:B17">$A$60:$B$60</f>
        <v>3.0</v>
      </c>
      <c r="B17" s="448" t="str">
        <v>LAGNIR</v>
      </c>
      <c r="C17" s="449"/>
      <c r="D17" s="450" t="s">
        <v>16</v>
      </c>
      <c r="E17" s="451"/>
      <c r="F17" s="452">
        <f>$F$68</f>
        <v>0</v>
      </c>
      <c r="G17" s="444"/>
      <c r="H17" s="445"/>
      <c r="I17" s="446"/>
    </row>
    <row r="18" spans="1:9" s="428" customFormat="1" ht="17.45" customHeight="1" x14ac:dyDescent="0.15">
      <c r="A18" s="447" t="str">
        <f>$A$70</f>
        <v xml:space="preserve"> 4.0</v>
      </c>
      <c r="B18" s="448" t="str">
        <f>$A$70:$B$70</f>
        <v>RAFKERFI</v>
      </c>
      <c r="C18" s="449"/>
      <c r="D18" s="450" t="s">
        <v>16</v>
      </c>
      <c r="E18" s="451"/>
      <c r="F18" s="452">
        <f>$F$77</f>
        <v>0</v>
      </c>
      <c r="G18" s="444"/>
      <c r="H18" s="445"/>
      <c r="I18" s="446"/>
    </row>
    <row r="19" spans="1:9" s="428" customFormat="1" ht="17.45" customHeight="1" x14ac:dyDescent="0.15">
      <c r="A19" s="447" t="str">
        <f>A79</f>
        <v>5.0</v>
      </c>
      <c r="B19" s="448" t="str">
        <f>B79</f>
        <v>FRÁGANGUR INNANHÚSS</v>
      </c>
      <c r="C19" s="449"/>
      <c r="D19" s="450" t="s">
        <v>16</v>
      </c>
      <c r="E19" s="451"/>
      <c r="F19" s="452">
        <f>$F$85</f>
        <v>0</v>
      </c>
      <c r="G19" s="444"/>
      <c r="H19" s="445"/>
      <c r="I19" s="446"/>
    </row>
    <row r="20" spans="1:9" s="428" customFormat="1" ht="17.45" customHeight="1" x14ac:dyDescent="0.15">
      <c r="A20" s="447" t="str">
        <f>A87</f>
        <v>7.0</v>
      </c>
      <c r="B20" s="448" t="str">
        <f>B87</f>
        <v>FRÁGANGUR UTANHÚSS</v>
      </c>
      <c r="C20" s="449"/>
      <c r="D20" s="450" t="s">
        <v>16</v>
      </c>
      <c r="E20" s="451"/>
      <c r="F20" s="452">
        <f>$F$91</f>
        <v>0</v>
      </c>
      <c r="G20" s="444"/>
      <c r="H20" s="445"/>
      <c r="I20" s="446"/>
    </row>
    <row r="21" spans="1:9" s="428" customFormat="1" ht="17.45" customHeight="1" x14ac:dyDescent="0.15">
      <c r="A21" s="544" t="str">
        <f t="shared" ref="A21:B21" si="0">A93</f>
        <v>8.0</v>
      </c>
      <c r="B21" s="545" t="str">
        <f t="shared" si="0"/>
        <v>LÓÐ</v>
      </c>
      <c r="C21" s="473"/>
      <c r="D21" s="450" t="s">
        <v>16</v>
      </c>
      <c r="E21" s="546"/>
      <c r="F21" s="547">
        <f>$F$95</f>
        <v>0</v>
      </c>
      <c r="G21" s="444"/>
      <c r="H21" s="445"/>
      <c r="I21" s="446"/>
    </row>
    <row r="22" spans="1:9" s="428" customFormat="1" ht="17.45" customHeight="1" x14ac:dyDescent="0.15">
      <c r="A22" s="454" t="str">
        <f>A97</f>
        <v>9.0</v>
      </c>
      <c r="B22" s="455" t="str">
        <f>B97</f>
        <v>AUKAVERK</v>
      </c>
      <c r="C22" s="456"/>
      <c r="D22" s="457" t="s">
        <v>16</v>
      </c>
      <c r="E22" s="458"/>
      <c r="F22" s="459">
        <f>$F$99</f>
        <v>0</v>
      </c>
      <c r="G22" s="444"/>
      <c r="H22" s="445"/>
      <c r="I22" s="446"/>
    </row>
    <row r="23" spans="1:9" s="428" customFormat="1" ht="25.5" customHeight="1" x14ac:dyDescent="0.15">
      <c r="A23" s="460"/>
      <c r="B23" s="1074" t="s">
        <v>608</v>
      </c>
      <c r="C23" s="461"/>
      <c r="D23" s="462" t="s">
        <v>16</v>
      </c>
      <c r="E23" s="463"/>
      <c r="F23" s="464">
        <f>SUM(F14:F22)</f>
        <v>0</v>
      </c>
      <c r="G23" s="444"/>
      <c r="I23" s="446"/>
    </row>
    <row r="24" spans="1:9" s="428" customFormat="1" ht="17.45" customHeight="1" x14ac:dyDescent="0.15">
      <c r="A24" s="465"/>
      <c r="B24" s="466"/>
      <c r="C24" s="467"/>
      <c r="D24" s="468"/>
      <c r="E24" s="469"/>
      <c r="F24" s="470"/>
      <c r="G24" s="444"/>
      <c r="I24" s="446"/>
    </row>
    <row r="25" spans="1:9" s="428" customFormat="1" ht="17.45" customHeight="1" x14ac:dyDescent="0.15">
      <c r="A25" s="471"/>
      <c r="B25" s="472"/>
      <c r="C25" s="473"/>
      <c r="D25" s="476"/>
      <c r="E25" s="572"/>
      <c r="F25" s="573"/>
      <c r="G25" s="444"/>
      <c r="I25" s="446"/>
    </row>
    <row r="26" spans="1:9" s="428" customFormat="1" ht="17.45" customHeight="1" x14ac:dyDescent="0.15">
      <c r="A26" s="471"/>
      <c r="B26" s="432"/>
      <c r="C26" s="561"/>
      <c r="D26" s="563"/>
      <c r="E26" s="562"/>
      <c r="G26" s="475"/>
      <c r="I26" s="446"/>
    </row>
    <row r="27" spans="1:9" s="428" customFormat="1" ht="17.45" customHeight="1" x14ac:dyDescent="0.15">
      <c r="A27" s="471"/>
      <c r="D27" s="444"/>
      <c r="E27" s="562"/>
      <c r="F27" s="444"/>
      <c r="G27" s="475"/>
      <c r="I27" s="446"/>
    </row>
    <row r="28" spans="1:9" s="428" customFormat="1" ht="17.45" customHeight="1" x14ac:dyDescent="0.15">
      <c r="A28" s="471"/>
      <c r="D28" s="474"/>
      <c r="E28" s="477"/>
      <c r="F28" s="444"/>
      <c r="G28" s="475"/>
      <c r="I28" s="446"/>
    </row>
    <row r="29" spans="1:9" s="428" customFormat="1" ht="17.45" customHeight="1" x14ac:dyDescent="0.15">
      <c r="A29" s="471"/>
      <c r="D29" s="474"/>
      <c r="E29" s="477"/>
      <c r="F29" s="444"/>
      <c r="G29" s="475"/>
      <c r="I29" s="446"/>
    </row>
    <row r="30" spans="1:9" s="428" customFormat="1" ht="17.45" customHeight="1" x14ac:dyDescent="0.15">
      <c r="A30" s="471"/>
      <c r="B30" s="1196"/>
      <c r="C30" s="637">
        <v>2022</v>
      </c>
      <c r="D30" s="474"/>
      <c r="E30" s="477"/>
      <c r="F30" s="444"/>
      <c r="G30" s="432"/>
    </row>
    <row r="31" spans="1:9" s="428" customFormat="1" ht="17.45" customHeight="1" x14ac:dyDescent="0.15">
      <c r="A31" s="471"/>
      <c r="B31" s="478"/>
      <c r="C31" s="479"/>
      <c r="D31" s="474"/>
      <c r="E31" s="477"/>
      <c r="F31" s="444"/>
      <c r="G31" s="432"/>
    </row>
    <row r="32" spans="1:9" s="428" customFormat="1" ht="17.45" customHeight="1" x14ac:dyDescent="0.15">
      <c r="A32" s="471"/>
      <c r="B32" s="480"/>
      <c r="C32" s="481"/>
      <c r="D32" s="474"/>
      <c r="E32" s="477"/>
      <c r="F32" s="444"/>
      <c r="G32" s="432"/>
    </row>
    <row r="33" spans="1:7" s="428" customFormat="1" ht="17.45" customHeight="1" x14ac:dyDescent="0.15">
      <c r="A33" s="471"/>
      <c r="B33" s="478" t="s">
        <v>51</v>
      </c>
      <c r="C33" s="479"/>
      <c r="D33" s="474"/>
      <c r="E33" s="477"/>
      <c r="F33" s="444"/>
      <c r="G33" s="432"/>
    </row>
    <row r="34" spans="1:7" s="428" customFormat="1" ht="17.45" customHeight="1" x14ac:dyDescent="0.15">
      <c r="A34" s="471"/>
      <c r="B34" s="982"/>
      <c r="C34" s="481"/>
      <c r="D34" s="474"/>
      <c r="E34" s="477"/>
      <c r="F34" s="444"/>
      <c r="G34" s="432"/>
    </row>
    <row r="35" spans="1:7" s="428" customFormat="1" ht="17.45" customHeight="1" x14ac:dyDescent="0.15">
      <c r="A35" s="471"/>
      <c r="B35" s="478" t="s">
        <v>52</v>
      </c>
      <c r="C35" s="479"/>
      <c r="D35" s="476"/>
      <c r="E35" s="483"/>
      <c r="F35" s="484"/>
      <c r="G35" s="432"/>
    </row>
    <row r="36" spans="1:7" s="428" customFormat="1" ht="17.45" customHeight="1" x14ac:dyDescent="0.15">
      <c r="A36" s="471"/>
      <c r="B36" s="482"/>
      <c r="C36" s="481"/>
      <c r="D36" s="476"/>
      <c r="E36" s="483"/>
      <c r="F36" s="484"/>
      <c r="G36" s="432"/>
    </row>
    <row r="37" spans="1:7" s="428" customFormat="1" ht="17.45" customHeight="1" x14ac:dyDescent="0.15">
      <c r="A37" s="471"/>
      <c r="B37" s="478" t="s">
        <v>53</v>
      </c>
      <c r="C37" s="479"/>
      <c r="D37" s="476"/>
      <c r="E37" s="483"/>
      <c r="F37" s="484"/>
      <c r="G37" s="432"/>
    </row>
    <row r="38" spans="1:7" s="428" customFormat="1" ht="17.45" customHeight="1" x14ac:dyDescent="0.15">
      <c r="A38" s="471"/>
      <c r="B38" s="485"/>
      <c r="C38" s="473"/>
      <c r="D38" s="476"/>
      <c r="E38" s="483"/>
      <c r="F38" s="484"/>
      <c r="G38" s="432"/>
    </row>
    <row r="39" spans="1:7" s="428" customFormat="1" ht="17.45" customHeight="1" x14ac:dyDescent="0.15">
      <c r="A39" s="471"/>
      <c r="B39" s="485"/>
      <c r="C39" s="473"/>
      <c r="D39" s="476"/>
      <c r="E39" s="483"/>
      <c r="F39" s="484"/>
      <c r="G39" s="432"/>
    </row>
    <row r="40" spans="1:7" s="428" customFormat="1" ht="17.45" customHeight="1" x14ac:dyDescent="0.15">
      <c r="A40" s="434"/>
    </row>
    <row r="41" spans="1:7" s="428" customFormat="1" ht="17.45" customHeight="1" x14ac:dyDescent="0.15">
      <c r="A41" s="486"/>
      <c r="C41" s="434"/>
      <c r="D41" s="435"/>
      <c r="E41" s="487"/>
      <c r="F41" s="487"/>
    </row>
    <row r="42" spans="1:7" s="428" customFormat="1" ht="17.45" customHeight="1" x14ac:dyDescent="0.15">
      <c r="A42" s="1207" t="s">
        <v>28</v>
      </c>
      <c r="B42" s="1207"/>
      <c r="C42" s="1207"/>
      <c r="D42" s="1207"/>
      <c r="E42" s="1207"/>
      <c r="F42" s="1207"/>
    </row>
    <row r="43" spans="1:7" s="428" customFormat="1" ht="19.5" x14ac:dyDescent="0.15">
      <c r="A43" s="488"/>
      <c r="B43" s="488"/>
      <c r="C43" s="488"/>
      <c r="D43" s="488"/>
      <c r="E43" s="488"/>
      <c r="F43" s="488"/>
    </row>
    <row r="44" spans="1:7" s="428" customFormat="1" ht="15.75" x14ac:dyDescent="0.15">
      <c r="A44" s="489" t="str">
        <f>TILBS_AVH_0!A6</f>
        <v>0.0</v>
      </c>
      <c r="B44" s="472" t="str">
        <f>TILBS_AVH_0!B6</f>
        <v>ALMENNT</v>
      </c>
      <c r="C44" s="473"/>
      <c r="D44" s="474"/>
      <c r="E44" s="474" t="s">
        <v>13</v>
      </c>
      <c r="F44" s="490" t="s">
        <v>13</v>
      </c>
    </row>
    <row r="45" spans="1:7" s="428" customFormat="1" ht="14.25" customHeight="1" x14ac:dyDescent="0.15">
      <c r="A45" s="491" t="str">
        <f>TILBS_AVH_0!A7</f>
        <v>0.1</v>
      </c>
      <c r="B45" s="1210" t="str">
        <f>TILBS_AVH_0!B7</f>
        <v>UNDIRBÚNINGUR OG AÐSTAÐA</v>
      </c>
      <c r="C45" s="1211"/>
      <c r="D45" s="493" t="s">
        <v>16</v>
      </c>
      <c r="E45" s="494"/>
      <c r="F45" s="493">
        <f>TILBS_AVH_0!F19</f>
        <v>0</v>
      </c>
      <c r="G45" s="474"/>
    </row>
    <row r="46" spans="1:7" s="428" customFormat="1" ht="15.75" x14ac:dyDescent="0.15">
      <c r="A46" s="495"/>
      <c r="B46" s="496" t="s">
        <v>17</v>
      </c>
      <c r="C46" s="497"/>
      <c r="D46" s="498" t="s">
        <v>16</v>
      </c>
      <c r="E46" s="499"/>
      <c r="F46" s="500">
        <f>SUM(F45:F45)</f>
        <v>0</v>
      </c>
      <c r="G46" s="444"/>
    </row>
    <row r="47" spans="1:7" s="428" customFormat="1" ht="17.45" customHeight="1" x14ac:dyDescent="0.15">
      <c r="A47" s="488"/>
      <c r="B47" s="488"/>
      <c r="C47" s="488"/>
      <c r="D47" s="488"/>
      <c r="E47" s="488"/>
      <c r="F47" s="501"/>
      <c r="G47" s="502"/>
    </row>
    <row r="48" spans="1:7" s="428" customFormat="1" ht="17.45" customHeight="1" x14ac:dyDescent="0.15">
      <c r="A48" s="489" t="str">
        <f>TILBS_AVH_1!A6</f>
        <v>1.0</v>
      </c>
      <c r="B48" s="472" t="str">
        <f>TILBS_AVH_1!B6</f>
        <v>JARÐVINNA</v>
      </c>
      <c r="C48" s="473"/>
      <c r="D48" s="474"/>
      <c r="E48" s="474" t="s">
        <v>13</v>
      </c>
      <c r="F48" s="503" t="s">
        <v>13</v>
      </c>
      <c r="G48" s="502"/>
    </row>
    <row r="49" spans="1:7" s="428" customFormat="1" ht="17.45" customHeight="1" x14ac:dyDescent="0.15">
      <c r="A49" s="491" t="str">
        <f>TILBS_AVH_1!A7</f>
        <v>1.1</v>
      </c>
      <c r="B49" s="492" t="str">
        <f>TILBS_AVH_1!B7</f>
        <v>GRÖFTUR OG FYLLING</v>
      </c>
      <c r="C49" s="461"/>
      <c r="D49" s="493" t="s">
        <v>16</v>
      </c>
      <c r="E49" s="494"/>
      <c r="F49" s="493">
        <f>TILBS_AVH_1!F18</f>
        <v>0</v>
      </c>
      <c r="G49" s="502"/>
    </row>
    <row r="50" spans="1:7" s="428" customFormat="1" ht="17.45" customHeight="1" x14ac:dyDescent="0.15">
      <c r="A50" s="495"/>
      <c r="B50" s="496" t="s">
        <v>17</v>
      </c>
      <c r="C50" s="497"/>
      <c r="D50" s="498" t="s">
        <v>16</v>
      </c>
      <c r="E50" s="499"/>
      <c r="F50" s="500">
        <f>SUM(F49:F49)</f>
        <v>0</v>
      </c>
      <c r="G50" s="502"/>
    </row>
    <row r="51" spans="1:7" s="428" customFormat="1" ht="17.45" customHeight="1" x14ac:dyDescent="0.15">
      <c r="A51" s="488"/>
      <c r="B51" s="488"/>
      <c r="C51" s="488"/>
      <c r="D51" s="488"/>
      <c r="E51" s="488"/>
      <c r="F51" s="501"/>
      <c r="G51" s="502"/>
    </row>
    <row r="52" spans="1:7" s="428" customFormat="1" ht="17.45" customHeight="1" x14ac:dyDescent="0.15">
      <c r="A52" s="489" t="str">
        <f>TILBS_AVH_2!A6</f>
        <v>2.0</v>
      </c>
      <c r="B52" s="472" t="str">
        <f>TILBS_AVH_2!B6</f>
        <v>BURÐARVIRKI</v>
      </c>
      <c r="C52" s="1209"/>
      <c r="D52" s="1209"/>
      <c r="E52" s="474" t="s">
        <v>13</v>
      </c>
      <c r="F52" s="503" t="s">
        <v>13</v>
      </c>
      <c r="G52" s="502"/>
    </row>
    <row r="53" spans="1:7" s="428" customFormat="1" ht="17.45" customHeight="1" x14ac:dyDescent="0.15">
      <c r="A53" s="504" t="str">
        <f>TILBS_AVH_2!A7</f>
        <v xml:space="preserve"> 2.1</v>
      </c>
      <c r="B53" s="439" t="str">
        <f>TILBS_AVH_2!B7</f>
        <v>STEYPUMÓT</v>
      </c>
      <c r="C53" s="440"/>
      <c r="D53" s="441" t="s">
        <v>16</v>
      </c>
      <c r="E53" s="505"/>
      <c r="F53" s="441">
        <f>TILBS_AVH_2!$F$36</f>
        <v>0</v>
      </c>
      <c r="G53" s="502"/>
    </row>
    <row r="54" spans="1:7" s="428" customFormat="1" ht="17.45" customHeight="1" x14ac:dyDescent="0.15">
      <c r="A54" s="506" t="str">
        <f>TILBS_AVH_2!A39</f>
        <v xml:space="preserve"> 2.2</v>
      </c>
      <c r="B54" s="448" t="str">
        <f>TILBS_AVH_2!B39</f>
        <v>BENDISTÁL</v>
      </c>
      <c r="C54" s="449"/>
      <c r="D54" s="507" t="s">
        <v>16</v>
      </c>
      <c r="E54" s="508"/>
      <c r="F54" s="509">
        <f>TILBS_AVH_2!$F$53</f>
        <v>0</v>
      </c>
      <c r="G54" s="502"/>
    </row>
    <row r="55" spans="1:7" s="428" customFormat="1" ht="17.45" customHeight="1" x14ac:dyDescent="0.15">
      <c r="A55" s="510" t="str">
        <f>TILBS_AVH_2!A56</f>
        <v xml:space="preserve"> 2.3</v>
      </c>
      <c r="B55" s="511" t="str">
        <f>TILBS_AVH_2!B56</f>
        <v>STEINSTEYPA</v>
      </c>
      <c r="C55" s="512"/>
      <c r="D55" s="509" t="s">
        <v>16</v>
      </c>
      <c r="E55" s="513"/>
      <c r="F55" s="509">
        <f>TILBS_AVH_2!$F$71</f>
        <v>0</v>
      </c>
      <c r="G55" s="502"/>
    </row>
    <row r="56" spans="1:7" s="428" customFormat="1" ht="17.45" customHeight="1" x14ac:dyDescent="0.15">
      <c r="A56" s="510" t="str">
        <f>TILBS_AVH_2!A74</f>
        <v xml:space="preserve"> 2.4</v>
      </c>
      <c r="B56" s="511" t="str">
        <f>TILBS_AVH_2!B74</f>
        <v>STÁLVIRKI</v>
      </c>
      <c r="C56" s="512"/>
      <c r="D56" s="509" t="s">
        <v>16</v>
      </c>
      <c r="E56" s="513"/>
      <c r="F56" s="509">
        <f>TILBS_AVH_2!$F$82</f>
        <v>0</v>
      </c>
      <c r="G56" s="502"/>
    </row>
    <row r="57" spans="1:7" s="428" customFormat="1" ht="17.45" customHeight="1" x14ac:dyDescent="0.15">
      <c r="A57" s="514" t="str">
        <f>TILBS_AVH_2!A85</f>
        <v xml:space="preserve"> 2.5</v>
      </c>
      <c r="B57" s="496" t="str">
        <f>TILBS_AVH_2!B85</f>
        <v>ÞAK</v>
      </c>
      <c r="C57" s="628"/>
      <c r="D57" s="498" t="s">
        <v>16</v>
      </c>
      <c r="E57" s="499"/>
      <c r="F57" s="498">
        <f>TILBS_AVH_2!$F$95</f>
        <v>0</v>
      </c>
      <c r="G57" s="502"/>
    </row>
    <row r="58" spans="1:7" s="428" customFormat="1" ht="17.45" customHeight="1" x14ac:dyDescent="0.15">
      <c r="A58" s="495"/>
      <c r="B58" s="496" t="s">
        <v>17</v>
      </c>
      <c r="C58" s="497"/>
      <c r="D58" s="498" t="s">
        <v>16</v>
      </c>
      <c r="E58" s="499"/>
      <c r="F58" s="500">
        <f>SUM(F53:F57)</f>
        <v>0</v>
      </c>
      <c r="G58" s="502"/>
    </row>
    <row r="59" spans="1:7" s="428" customFormat="1" ht="17.45" customHeight="1" x14ac:dyDescent="0.15">
      <c r="A59" s="488"/>
      <c r="B59" s="488"/>
      <c r="C59" s="488"/>
      <c r="D59" s="488"/>
      <c r="E59" s="488"/>
      <c r="F59" s="501"/>
      <c r="G59" s="502"/>
    </row>
    <row r="60" spans="1:7" s="432" customFormat="1" ht="17.45" customHeight="1" x14ac:dyDescent="0.15">
      <c r="A60" s="519" t="str">
        <f>TILBS_AVH_3!A6</f>
        <v>3.0</v>
      </c>
      <c r="B60" s="472" t="str">
        <f>TILBS_AVH_3!B6</f>
        <v>LAGNIR</v>
      </c>
      <c r="C60" s="1197"/>
      <c r="D60" s="1197"/>
      <c r="E60" s="474" t="s">
        <v>13</v>
      </c>
      <c r="F60" s="490" t="s">
        <v>13</v>
      </c>
      <c r="G60" s="490"/>
    </row>
    <row r="61" spans="1:7" s="432" customFormat="1" ht="17.45" customHeight="1" x14ac:dyDescent="0.15">
      <c r="A61" s="504" t="str">
        <f>TILBS_AVH_3!A7</f>
        <v xml:space="preserve"> 3.1</v>
      </c>
      <c r="B61" s="439" t="str">
        <f>TILBS_AVH_3!B7</f>
        <v>FRÁRENNSLISLAGNIR Í JÖRÐU</v>
      </c>
      <c r="C61" s="440"/>
      <c r="D61" s="441" t="s">
        <v>16</v>
      </c>
      <c r="E61" s="505"/>
      <c r="F61" s="441">
        <f>TILBS_AVH_3!$F$28</f>
        <v>0</v>
      </c>
      <c r="G61" s="474"/>
    </row>
    <row r="62" spans="1:7" s="432" customFormat="1" ht="17.45" customHeight="1" x14ac:dyDescent="0.15">
      <c r="A62" s="506" t="str">
        <f>TILBS_AVH_3!A31</f>
        <v xml:space="preserve"> 3.2</v>
      </c>
      <c r="B62" s="448" t="str">
        <f>TILBS_AVH_3!B31</f>
        <v>FRÁRENNSLISLAGNIR OFAN GÓLFS</v>
      </c>
      <c r="C62" s="449"/>
      <c r="D62" s="507" t="s">
        <v>16</v>
      </c>
      <c r="E62" s="508"/>
      <c r="F62" s="507">
        <f>TILBS_AVH_3!$F$42</f>
        <v>0</v>
      </c>
      <c r="G62" s="474"/>
    </row>
    <row r="63" spans="1:7" s="432" customFormat="1" ht="17.45" customHeight="1" x14ac:dyDescent="0.15">
      <c r="A63" s="506" t="str">
        <f>TILBS_AVH_3!A45</f>
        <v xml:space="preserve"> 3.3</v>
      </c>
      <c r="B63" s="448" t="str">
        <f>TILBS_AVH_3!B45</f>
        <v>NEYSLUVATNSLAGNIR</v>
      </c>
      <c r="C63" s="449"/>
      <c r="D63" s="507" t="s">
        <v>16</v>
      </c>
      <c r="E63" s="508"/>
      <c r="F63" s="507">
        <f>TILBS_AVH_3!$F$80</f>
        <v>0</v>
      </c>
      <c r="G63" s="474"/>
    </row>
    <row r="64" spans="1:7" s="432" customFormat="1" ht="17.45" customHeight="1" x14ac:dyDescent="0.15">
      <c r="A64" s="506" t="str">
        <f>TILBS_AVH_3!A83</f>
        <v xml:space="preserve"> 3.4</v>
      </c>
      <c r="B64" s="448" t="str">
        <f>TILBS_AVH_3!B83</f>
        <v>ÞRIFATÆKI</v>
      </c>
      <c r="C64" s="449"/>
      <c r="D64" s="509" t="s">
        <v>16</v>
      </c>
      <c r="E64" s="508"/>
      <c r="F64" s="507">
        <f>TILBS_AVH_3!$F$114</f>
        <v>0</v>
      </c>
      <c r="G64" s="474"/>
    </row>
    <row r="65" spans="1:7" s="432" customFormat="1" ht="17.45" customHeight="1" x14ac:dyDescent="0.15">
      <c r="A65" s="510" t="str">
        <f>TILBS_AVH_3!A117</f>
        <v xml:space="preserve"> 3.5</v>
      </c>
      <c r="B65" s="511" t="str">
        <f>TILBS_AVH_3!B117</f>
        <v>HITALAGNIR</v>
      </c>
      <c r="C65" s="512"/>
      <c r="D65" s="509" t="s">
        <v>16</v>
      </c>
      <c r="E65" s="513"/>
      <c r="F65" s="509">
        <f>TILBS_AVH_3!$F$194</f>
        <v>0</v>
      </c>
      <c r="G65" s="474"/>
    </row>
    <row r="66" spans="1:7" s="432" customFormat="1" ht="17.45" customHeight="1" x14ac:dyDescent="0.15">
      <c r="A66" s="520" t="str">
        <f>TILBS_AVH_3!A197</f>
        <v xml:space="preserve"> 3.6</v>
      </c>
      <c r="B66" s="1070" t="str">
        <f>TILBS_AVH_3!B197</f>
        <v>SNJÓBRÆÐSLA</v>
      </c>
      <c r="C66" s="1071"/>
      <c r="D66" s="509" t="s">
        <v>16</v>
      </c>
      <c r="E66" s="1073"/>
      <c r="F66" s="1072">
        <f>TILBS_AVH_3!$F$250</f>
        <v>0</v>
      </c>
      <c r="G66" s="474"/>
    </row>
    <row r="67" spans="1:7" s="432" customFormat="1" ht="17.45" customHeight="1" x14ac:dyDescent="0.15">
      <c r="A67" s="578" t="str">
        <f>TILBS_AVH_3!A253</f>
        <v xml:space="preserve"> 3.7</v>
      </c>
      <c r="B67" s="979" t="str">
        <f>TILBS_AVH_3!B253</f>
        <v>LOFTRÆSING</v>
      </c>
      <c r="C67" s="979"/>
      <c r="D67" s="457" t="s">
        <v>16</v>
      </c>
      <c r="E67" s="979"/>
      <c r="F67" s="457">
        <f>TILBS_AVH_3!$F$325</f>
        <v>0</v>
      </c>
      <c r="G67" s="474"/>
    </row>
    <row r="68" spans="1:7" s="432" customFormat="1" ht="17.45" customHeight="1" x14ac:dyDescent="0.15">
      <c r="A68" s="495"/>
      <c r="B68" s="496" t="s">
        <v>17</v>
      </c>
      <c r="C68" s="497"/>
      <c r="D68" s="498" t="s">
        <v>16</v>
      </c>
      <c r="E68" s="499"/>
      <c r="F68" s="500">
        <f>SUM(F61:F67)</f>
        <v>0</v>
      </c>
      <c r="G68" s="444"/>
    </row>
    <row r="69" spans="1:7" s="432" customFormat="1" ht="17.45" customHeight="1" x14ac:dyDescent="0.15">
      <c r="A69" s="515"/>
      <c r="B69" s="472"/>
      <c r="C69" s="473"/>
      <c r="D69" s="474"/>
      <c r="E69" s="477"/>
      <c r="F69" s="444"/>
      <c r="G69" s="444"/>
    </row>
    <row r="70" spans="1:7" s="432" customFormat="1" ht="17.45" customHeight="1" x14ac:dyDescent="0.15">
      <c r="A70" s="519" t="str">
        <f>TILBS_Lumex_4!A6</f>
        <v xml:space="preserve"> 4.0</v>
      </c>
      <c r="B70" s="472" t="str">
        <f>TILBS_Lumex_4!B6</f>
        <v>RAFKERFI</v>
      </c>
      <c r="C70" s="1197"/>
      <c r="D70" s="1197"/>
      <c r="E70" s="474" t="s">
        <v>13</v>
      </c>
      <c r="F70" s="490" t="s">
        <v>13</v>
      </c>
      <c r="G70" s="444"/>
    </row>
    <row r="71" spans="1:7" s="432" customFormat="1" ht="17.45" customHeight="1" x14ac:dyDescent="0.25">
      <c r="A71" s="504" t="str">
        <f>TILBS_Lumex_4!A7</f>
        <v xml:space="preserve"> 4.1</v>
      </c>
      <c r="B71" s="713" t="str">
        <f>TILBS_Lumex_4!B7</f>
        <v>LAGNALEIÐIR, PÍPUR, DÓSIR OG VINNULJÓS</v>
      </c>
      <c r="C71" s="440"/>
      <c r="D71" s="441" t="s">
        <v>16</v>
      </c>
      <c r="E71" s="505"/>
      <c r="F71" s="441">
        <f>TILBS_Lumex_4!$F$39</f>
        <v>0</v>
      </c>
      <c r="G71" s="444"/>
    </row>
    <row r="72" spans="1:7" s="432" customFormat="1" ht="17.45" customHeight="1" x14ac:dyDescent="0.15">
      <c r="A72" s="510" t="str">
        <f>TILBS_Lumex_4!A43</f>
        <v xml:space="preserve"> 4.2</v>
      </c>
      <c r="B72" s="714" t="str">
        <f>TILBS_Lumex_4!B43</f>
        <v>LÁGSPENNUKERFI</v>
      </c>
      <c r="C72" s="449"/>
      <c r="D72" s="507" t="s">
        <v>16</v>
      </c>
      <c r="E72" s="508"/>
      <c r="F72" s="509">
        <f>TILBS_Lumex_4!$F$78</f>
        <v>0</v>
      </c>
      <c r="G72" s="444"/>
    </row>
    <row r="73" spans="1:7" s="432" customFormat="1" ht="17.45" customHeight="1" x14ac:dyDescent="0.15">
      <c r="A73" s="510" t="str">
        <f>TILBS_Lumex_4!A82</f>
        <v xml:space="preserve"> 4.3</v>
      </c>
      <c r="B73" s="511" t="str">
        <f>TILBS_Lumex_4!B82</f>
        <v>STRENGIR, TAUGAR</v>
      </c>
      <c r="C73" s="512"/>
      <c r="D73" s="507" t="s">
        <v>16</v>
      </c>
      <c r="E73" s="513"/>
      <c r="F73" s="509">
        <f>TILBS_Lumex_4!$F$100</f>
        <v>0</v>
      </c>
      <c r="G73" s="444"/>
    </row>
    <row r="74" spans="1:7" s="432" customFormat="1" ht="17.45" customHeight="1" x14ac:dyDescent="0.15">
      <c r="A74" s="510" t="str">
        <f>TILBS_Lumex_4!A104</f>
        <v xml:space="preserve"> 4.4</v>
      </c>
      <c r="B74" s="511" t="str">
        <f>TILBS_Lumex_4!B104</f>
        <v>INNLAGNAEFNI</v>
      </c>
      <c r="C74" s="512"/>
      <c r="D74" s="507" t="s">
        <v>16</v>
      </c>
      <c r="E74" s="513"/>
      <c r="F74" s="509">
        <f>TILBS_Lumex_4!$F$153</f>
        <v>0</v>
      </c>
      <c r="G74" s="444"/>
    </row>
    <row r="75" spans="1:7" s="432" customFormat="1" ht="17.45" customHeight="1" x14ac:dyDescent="0.15">
      <c r="A75" s="510" t="str">
        <f>TILBS_Lumex_4!A157</f>
        <v xml:space="preserve"> 4.5</v>
      </c>
      <c r="B75" s="511" t="str">
        <f>TILBS_Lumex_4!B157</f>
        <v>LÝSINGARKERFI</v>
      </c>
      <c r="C75" s="512"/>
      <c r="D75" s="507" t="s">
        <v>16</v>
      </c>
      <c r="E75" s="513"/>
      <c r="F75" s="509">
        <f>TILBS_Lumex_4!$F$190</f>
        <v>0</v>
      </c>
      <c r="G75" s="444"/>
    </row>
    <row r="76" spans="1:7" s="432" customFormat="1" ht="17.45" customHeight="1" x14ac:dyDescent="0.15">
      <c r="A76" s="578" t="str">
        <f>TILBS_Lumex_4!A194</f>
        <v xml:space="preserve"> 4.6</v>
      </c>
      <c r="B76" s="455" t="str">
        <f>TILBS_Lumex_4!B194</f>
        <v>BRUNAVIÐVÖRUNARKERFI</v>
      </c>
      <c r="C76" s="456"/>
      <c r="D76" s="498" t="s">
        <v>16</v>
      </c>
      <c r="E76" s="548"/>
      <c r="F76" s="457">
        <f>TILBS_Lumex_4!$F$206</f>
        <v>0</v>
      </c>
      <c r="G76" s="444"/>
    </row>
    <row r="77" spans="1:7" s="432" customFormat="1" ht="17.45" customHeight="1" x14ac:dyDescent="0.15">
      <c r="A77" s="495"/>
      <c r="B77" s="496" t="s">
        <v>17</v>
      </c>
      <c r="C77" s="497"/>
      <c r="D77" s="498" t="s">
        <v>16</v>
      </c>
      <c r="E77" s="516"/>
      <c r="F77" s="498">
        <f>SUM(F71:F76)</f>
        <v>0</v>
      </c>
      <c r="G77" s="444"/>
    </row>
    <row r="78" spans="1:7" s="432" customFormat="1" ht="17.45" customHeight="1" x14ac:dyDescent="0.15">
      <c r="A78" s="515"/>
      <c r="B78" s="472"/>
      <c r="C78" s="473"/>
      <c r="D78" s="474"/>
      <c r="E78" s="477"/>
      <c r="F78" s="518"/>
      <c r="G78" s="444"/>
    </row>
    <row r="79" spans="1:7" s="432" customFormat="1" ht="17.45" customHeight="1" x14ac:dyDescent="0.15">
      <c r="A79" s="519" t="str">
        <f>TILBS_AVH_5!A6</f>
        <v>5.0</v>
      </c>
      <c r="B79" s="472" t="str">
        <f>TILBS_AVH_5!B6</f>
        <v>FRÁGANGUR INNANHÚSS</v>
      </c>
      <c r="C79" s="473"/>
      <c r="D79" s="474"/>
      <c r="E79" s="474" t="s">
        <v>13</v>
      </c>
      <c r="F79" s="490" t="s">
        <v>13</v>
      </c>
      <c r="G79" s="490"/>
    </row>
    <row r="80" spans="1:7" s="432" customFormat="1" ht="17.45" customHeight="1" x14ac:dyDescent="0.15">
      <c r="A80" s="504" t="str">
        <f>TILBS_AVH_5!A7</f>
        <v xml:space="preserve"> 5.1</v>
      </c>
      <c r="B80" s="439" t="str">
        <f>TILBS_AVH_5!B7</f>
        <v>LÉTTIR VEGGIR OG KLÆÐNINGAR</v>
      </c>
      <c r="C80" s="440"/>
      <c r="D80" s="441" t="s">
        <v>16</v>
      </c>
      <c r="E80" s="505"/>
      <c r="F80" s="441">
        <f>TILBS_AVH_5!F54</f>
        <v>0</v>
      </c>
      <c r="G80" s="474"/>
    </row>
    <row r="81" spans="1:7" s="432" customFormat="1" ht="17.45" customHeight="1" x14ac:dyDescent="0.15">
      <c r="A81" s="510" t="str">
        <f>TILBS_AVH_5!A58</f>
        <v xml:space="preserve"> 5.2</v>
      </c>
      <c r="B81" s="511" t="str">
        <f>TILBS_AVH_5!B58</f>
        <v>MÁLUN</v>
      </c>
      <c r="C81" s="512"/>
      <c r="D81" s="509" t="s">
        <v>16</v>
      </c>
      <c r="E81" s="513"/>
      <c r="F81" s="509">
        <f>TILBS_AVH_5!F88</f>
        <v>0</v>
      </c>
      <c r="G81" s="474"/>
    </row>
    <row r="82" spans="1:7" s="432" customFormat="1" ht="17.45" customHeight="1" x14ac:dyDescent="0.15">
      <c r="A82" s="510" t="str">
        <f>TILBS_AVH_5!A92</f>
        <v xml:space="preserve"> 5.3</v>
      </c>
      <c r="B82" s="511" t="str">
        <f>TILBS_AVH_5!B92</f>
        <v>INNRÉTTINGAR</v>
      </c>
      <c r="C82" s="512"/>
      <c r="D82" s="509" t="s">
        <v>16</v>
      </c>
      <c r="E82" s="513"/>
      <c r="F82" s="509">
        <f>TILBS_AVH_5!F163</f>
        <v>0</v>
      </c>
      <c r="G82" s="474"/>
    </row>
    <row r="83" spans="1:7" ht="15.75" x14ac:dyDescent="0.15">
      <c r="A83" s="520" t="str">
        <f>TILBS_AVH_5!A167</f>
        <v xml:space="preserve"> 5.4</v>
      </c>
      <c r="B83" s="521" t="str">
        <f>TILBS_AVH_5!B167</f>
        <v>DÚKA-/TEPPALÖGN</v>
      </c>
      <c r="C83" s="512"/>
      <c r="D83" s="509" t="s">
        <v>16</v>
      </c>
      <c r="E83" s="513"/>
      <c r="F83" s="509">
        <f>TILBS_AVH_5!F187</f>
        <v>0</v>
      </c>
      <c r="G83" s="474"/>
    </row>
    <row r="84" spans="1:7" ht="15.75" x14ac:dyDescent="0.15">
      <c r="A84" s="578" t="str">
        <f>TILBS_AVH_5!A190</f>
        <v xml:space="preserve"> 5.5</v>
      </c>
      <c r="B84" s="455" t="str">
        <f>TILBS_AVH_5!B190</f>
        <v>FLÍSALÖGN</v>
      </c>
      <c r="C84" s="456"/>
      <c r="D84" s="457" t="s">
        <v>16</v>
      </c>
      <c r="E84" s="548"/>
      <c r="F84" s="457">
        <f>TILBS_AVH_5!$F$198</f>
        <v>0</v>
      </c>
      <c r="G84" s="474"/>
    </row>
    <row r="85" spans="1:7" ht="15.75" x14ac:dyDescent="0.15">
      <c r="A85" s="523"/>
      <c r="B85" s="496" t="s">
        <v>17</v>
      </c>
      <c r="C85" s="497"/>
      <c r="D85" s="498" t="s">
        <v>16</v>
      </c>
      <c r="E85" s="499"/>
      <c r="F85" s="500">
        <f>SUM(F80:F84)</f>
        <v>0</v>
      </c>
      <c r="G85" s="444"/>
    </row>
    <row r="86" spans="1:7" ht="15.75" x14ac:dyDescent="0.15">
      <c r="A86" s="515"/>
      <c r="B86" s="472"/>
      <c r="C86" s="473"/>
      <c r="D86" s="474"/>
      <c r="E86" s="477"/>
      <c r="F86" s="444"/>
      <c r="G86" s="444"/>
    </row>
    <row r="87" spans="1:7" ht="15.75" x14ac:dyDescent="0.15">
      <c r="A87" s="515" t="str">
        <f>TILBS_AVH_7!A29</f>
        <v>7.0</v>
      </c>
      <c r="B87" s="472" t="str">
        <f>TILBS_AVH_7!B29</f>
        <v>FRÁGANGUR UTANHÚSS</v>
      </c>
      <c r="C87" s="473"/>
      <c r="D87" s="474"/>
      <c r="E87" s="444"/>
      <c r="F87" s="474"/>
      <c r="G87" s="474"/>
    </row>
    <row r="88" spans="1:7" ht="15.75" x14ac:dyDescent="0.15">
      <c r="A88" s="524" t="str">
        <f>TILBS_AVH_7!A7</f>
        <v xml:space="preserve"> 7.1</v>
      </c>
      <c r="B88" s="525" t="str">
        <f>TILBS_AVH_7!B7</f>
        <v>UTANHÚSSKLÆÐNING</v>
      </c>
      <c r="C88" s="440"/>
      <c r="D88" s="441" t="s">
        <v>16</v>
      </c>
      <c r="E88" s="526"/>
      <c r="F88" s="441">
        <f>TILBS_AVH_7!$F$27</f>
        <v>0</v>
      </c>
      <c r="G88" s="474"/>
    </row>
    <row r="89" spans="1:7" ht="15.75" x14ac:dyDescent="0.15">
      <c r="A89" s="786" t="str">
        <f>TILBS_AVH_7!$A$30</f>
        <v xml:space="preserve"> 7.2</v>
      </c>
      <c r="B89" s="768" t="str">
        <f>TILBS_AVH_7!B30</f>
        <v>GLUGGAR, GLER OG ÚTIHURÐIR</v>
      </c>
      <c r="C89" s="512"/>
      <c r="D89" s="509" t="s">
        <v>16</v>
      </c>
      <c r="E89" s="527"/>
      <c r="F89" s="509">
        <f>TILBS_AVH_7!F68</f>
        <v>0</v>
      </c>
      <c r="G89" s="474"/>
    </row>
    <row r="90" spans="1:7" ht="15.75" x14ac:dyDescent="0.15">
      <c r="A90" s="495" t="str">
        <f>TILBS_AVH_7!A72</f>
        <v xml:space="preserve"> 7.3</v>
      </c>
      <c r="B90" s="528" t="str">
        <f>TILBS_AVH_7!B72</f>
        <v>ÞAKFRÁGANGUR</v>
      </c>
      <c r="C90" s="785"/>
      <c r="D90" s="769" t="s">
        <v>16</v>
      </c>
      <c r="E90" s="516"/>
      <c r="F90" s="498">
        <f>TILBS_AVH_7!$F$107</f>
        <v>0</v>
      </c>
      <c r="G90" s="474"/>
    </row>
    <row r="91" spans="1:7" ht="15.75" x14ac:dyDescent="0.15">
      <c r="A91" s="529"/>
      <c r="B91" s="496" t="s">
        <v>17</v>
      </c>
      <c r="C91" s="497"/>
      <c r="D91" s="498" t="s">
        <v>16</v>
      </c>
      <c r="E91" s="499"/>
      <c r="F91" s="498">
        <f>SUM(F88:F90)</f>
        <v>0</v>
      </c>
      <c r="G91" s="474"/>
    </row>
    <row r="92" spans="1:7" ht="15.75" x14ac:dyDescent="0.15">
      <c r="A92" s="471"/>
      <c r="B92" s="472"/>
      <c r="C92" s="473"/>
      <c r="D92" s="474"/>
      <c r="E92" s="477"/>
      <c r="F92" s="474"/>
      <c r="G92" s="474"/>
    </row>
    <row r="93" spans="1:7" ht="15.75" x14ac:dyDescent="0.15">
      <c r="A93" s="541" t="str">
        <f>TILBS_AVH_8!A6</f>
        <v>8.0</v>
      </c>
      <c r="B93" s="528" t="str">
        <f>TILBS_AVH_8!B6</f>
        <v>LÓÐ</v>
      </c>
      <c r="C93" s="473"/>
      <c r="D93" s="474"/>
      <c r="E93" s="444"/>
      <c r="F93" s="474"/>
      <c r="G93" s="474"/>
    </row>
    <row r="94" spans="1:7" ht="15.75" x14ac:dyDescent="0.15">
      <c r="A94" s="543" t="s">
        <v>205</v>
      </c>
      <c r="B94" s="228" t="s">
        <v>206</v>
      </c>
      <c r="C94" s="461"/>
      <c r="D94" s="493" t="s">
        <v>16</v>
      </c>
      <c r="E94" s="542"/>
      <c r="F94" s="540">
        <f>TILBS_AVH_8!$F$62</f>
        <v>0</v>
      </c>
      <c r="G94" s="474"/>
    </row>
    <row r="95" spans="1:7" ht="15.75" x14ac:dyDescent="0.15">
      <c r="A95" s="529"/>
      <c r="B95" s="496" t="s">
        <v>17</v>
      </c>
      <c r="C95" s="536"/>
      <c r="D95" s="498" t="s">
        <v>16</v>
      </c>
      <c r="E95" s="499"/>
      <c r="F95" s="498">
        <f>SUM(F94:F94)</f>
        <v>0</v>
      </c>
      <c r="G95" s="474"/>
    </row>
    <row r="96" spans="1:7" ht="15.75" x14ac:dyDescent="0.15">
      <c r="A96" s="471"/>
      <c r="B96" s="472"/>
      <c r="C96" s="473"/>
      <c r="D96" s="474"/>
      <c r="E96" s="477"/>
      <c r="F96" s="517"/>
      <c r="G96" s="474"/>
    </row>
    <row r="97" spans="1:7" ht="15.75" x14ac:dyDescent="0.15">
      <c r="A97" s="530" t="s">
        <v>27</v>
      </c>
      <c r="B97" s="472" t="str">
        <f>+TILBS_AVH_9!B7</f>
        <v>AUKAVERK</v>
      </c>
      <c r="C97" s="473"/>
      <c r="D97" s="474"/>
      <c r="E97" s="444"/>
      <c r="F97" s="474"/>
      <c r="G97" s="474"/>
    </row>
    <row r="98" spans="1:7" ht="15.75" x14ac:dyDescent="0.15">
      <c r="A98" s="460" t="str">
        <f>+TILBS_AVH_9!A7</f>
        <v xml:space="preserve"> 9.1</v>
      </c>
      <c r="B98" s="492" t="str">
        <f>+TILBS_AVH_9!B7</f>
        <v>AUKAVERK</v>
      </c>
      <c r="C98" s="461"/>
      <c r="D98" s="493" t="s">
        <v>16</v>
      </c>
      <c r="E98" s="494"/>
      <c r="F98" s="493">
        <f>TILBS_AVH_9!$F$22</f>
        <v>0</v>
      </c>
      <c r="G98" s="474"/>
    </row>
    <row r="99" spans="1:7" ht="15.75" x14ac:dyDescent="0.15">
      <c r="A99" s="460"/>
      <c r="B99" s="496" t="s">
        <v>17</v>
      </c>
      <c r="C99" s="497"/>
      <c r="D99" s="498" t="s">
        <v>16</v>
      </c>
      <c r="E99" s="499"/>
      <c r="F99" s="498">
        <f>SUM(F98)</f>
        <v>0</v>
      </c>
      <c r="G99" s="444"/>
    </row>
    <row r="100" spans="1:7" ht="15.75" x14ac:dyDescent="0.15">
      <c r="A100" s="471"/>
      <c r="C100" s="522"/>
      <c r="D100" s="522"/>
      <c r="E100" s="522"/>
      <c r="F100" s="522"/>
      <c r="G100" s="474"/>
    </row>
    <row r="101" spans="1:7" ht="15.75" x14ac:dyDescent="0.15">
      <c r="A101" s="471"/>
      <c r="B101" s="472"/>
      <c r="C101" s="473"/>
      <c r="D101" s="474"/>
      <c r="E101" s="477"/>
      <c r="F101" s="474"/>
      <c r="G101" s="474"/>
    </row>
    <row r="102" spans="1:7" ht="15.75" x14ac:dyDescent="0.15">
      <c r="A102" s="486"/>
      <c r="B102" s="472"/>
      <c r="C102" s="473"/>
      <c r="D102" s="474"/>
      <c r="E102" s="477"/>
      <c r="F102" s="444"/>
      <c r="G102" s="474"/>
    </row>
    <row r="103" spans="1:7" ht="15.75" x14ac:dyDescent="0.15">
      <c r="G103" s="474"/>
    </row>
    <row r="104" spans="1:7" ht="15.75" x14ac:dyDescent="0.15">
      <c r="G104" s="474"/>
    </row>
  </sheetData>
  <sheetProtection algorithmName="SHA-512" hashValue="zAEhLFyefb2RiaFEChcPIlf+BaT0L3OQkTg91ie4NVbYLsDy9E2PLqrAdV6fB49IGSRBRkD8e4DgTBG31TKj9A==" saltValue="g9Mh6IwcP4iqK8Tf3R87vQ==" spinCount="100000" sheet="1" objects="1" scenarios="1"/>
  <protectedRanges>
    <protectedRange sqref="B30:C37" name="Range1_1_1"/>
  </protectedRanges>
  <mergeCells count="8">
    <mergeCell ref="C70:D70"/>
    <mergeCell ref="A1:C4"/>
    <mergeCell ref="A42:F42"/>
    <mergeCell ref="A9:F11"/>
    <mergeCell ref="A8:F8"/>
    <mergeCell ref="C60:D60"/>
    <mergeCell ref="C52:D52"/>
    <mergeCell ref="B45:C45"/>
  </mergeCells>
  <phoneticPr fontId="0" type="noConversion"/>
  <printOptions horizontalCentered="1" gridLinesSet="0"/>
  <pageMargins left="0.55118110236220474" right="0.39370078740157483" top="0.47244094488188981" bottom="0.35433070866141736" header="0.51181102362204722" footer="0.23622047244094491"/>
  <pageSetup paperSize="9" fitToHeight="0" orientation="portrait" r:id="rId1"/>
  <headerFooter alignWithMargins="0">
    <oddHeader>&amp;R&amp;"Times New Roman,normal"&amp;P</oddHeader>
  </headerFooter>
  <rowBreaks count="2" manualBreakCount="2">
    <brk id="40" max="5" man="1"/>
    <brk id="77" max="5" man="1"/>
  </rowBreaks>
  <ignoredErrors>
    <ignoredError sqref="F16" evalError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Q97"/>
  <sheetViews>
    <sheetView showGridLines="0" showZeros="0" view="pageBreakPreview" zoomScaleNormal="100" zoomScaleSheetLayoutView="100" workbookViewId="0">
      <selection activeCell="O22" sqref="O22"/>
    </sheetView>
  </sheetViews>
  <sheetFormatPr defaultColWidth="9.125" defaultRowHeight="12" x14ac:dyDescent="0.15"/>
  <cols>
    <col min="1" max="1" width="7.625" style="17" customWidth="1"/>
    <col min="2" max="2" width="44.625" style="18" customWidth="1"/>
    <col min="3" max="3" width="5.625" style="19" customWidth="1"/>
    <col min="4" max="4" width="8.625" style="15" customWidth="1"/>
    <col min="5" max="5" width="11.625" style="20" customWidth="1"/>
    <col min="6" max="6" width="13.625" style="20" customWidth="1"/>
    <col min="7" max="7" width="4.625" style="18" customWidth="1"/>
    <col min="8" max="8" width="8.75" style="18" customWidth="1"/>
    <col min="9" max="9" width="10.375" style="18" customWidth="1"/>
    <col min="10" max="225" width="4.625" style="18" customWidth="1"/>
    <col min="226" max="234" width="9" style="18" customWidth="1"/>
    <col min="235" max="16384" width="9.125" style="18"/>
  </cols>
  <sheetData>
    <row r="1" spans="1:7" s="57" customFormat="1" ht="9" customHeight="1" x14ac:dyDescent="0.15">
      <c r="A1" s="1212"/>
      <c r="B1" s="1213"/>
      <c r="C1" s="1214"/>
      <c r="D1" s="2" t="s">
        <v>0</v>
      </c>
      <c r="E1" s="1080"/>
      <c r="F1" s="3"/>
      <c r="G1" s="11"/>
    </row>
    <row r="2" spans="1:7" s="57" customFormat="1" ht="12.75" customHeight="1" x14ac:dyDescent="0.15">
      <c r="A2" s="1215"/>
      <c r="B2" s="1216"/>
      <c r="C2" s="1217"/>
      <c r="D2" s="142" t="str">
        <f>TILBS_YFIR!D2</f>
        <v>Brekkuás 2</v>
      </c>
      <c r="E2" s="1081"/>
      <c r="F2" s="4"/>
      <c r="G2" s="11"/>
    </row>
    <row r="3" spans="1:7" s="57" customFormat="1" ht="10.5" customHeight="1" x14ac:dyDescent="0.15">
      <c r="A3" s="1215"/>
      <c r="B3" s="1216"/>
      <c r="C3" s="1217"/>
      <c r="D3" s="5" t="s">
        <v>14</v>
      </c>
      <c r="E3" s="1082"/>
      <c r="F3" s="6" t="s">
        <v>15</v>
      </c>
      <c r="G3" s="11"/>
    </row>
    <row r="4" spans="1:7" s="57" customFormat="1" ht="9.75" customHeight="1" x14ac:dyDescent="0.15">
      <c r="A4" s="1218"/>
      <c r="B4" s="1219"/>
      <c r="C4" s="1220"/>
      <c r="D4" s="7" t="s">
        <v>413</v>
      </c>
      <c r="E4" s="1083"/>
      <c r="F4" s="1" t="str">
        <f>TILBS_YFIR!$F$4</f>
        <v>Apríl 2022</v>
      </c>
      <c r="G4" s="11"/>
    </row>
    <row r="5" spans="1:7" s="14" customFormat="1" ht="16.149999999999999" customHeight="1" x14ac:dyDescent="0.15">
      <c r="A5" s="26"/>
      <c r="B5" s="27"/>
      <c r="C5" s="10"/>
      <c r="D5" s="28"/>
      <c r="E5" s="1113"/>
      <c r="F5" s="29"/>
    </row>
    <row r="6" spans="1:7" s="14" customFormat="1" ht="16.149999999999999" customHeight="1" x14ac:dyDescent="0.15">
      <c r="A6" s="30" t="s">
        <v>27</v>
      </c>
      <c r="B6" s="66" t="s">
        <v>347</v>
      </c>
      <c r="C6" s="31"/>
      <c r="D6" s="32"/>
      <c r="E6" s="707"/>
      <c r="F6" s="33"/>
    </row>
    <row r="7" spans="1:7" s="14" customFormat="1" ht="16.149999999999999" customHeight="1" x14ac:dyDescent="0.15">
      <c r="A7" s="30" t="s">
        <v>11</v>
      </c>
      <c r="B7" s="27" t="s">
        <v>347</v>
      </c>
      <c r="C7" s="31"/>
      <c r="D7" s="34"/>
      <c r="E7" s="12"/>
      <c r="F7" s="25"/>
    </row>
    <row r="8" spans="1:7" s="16" customFormat="1" ht="16.149999999999999" customHeight="1" x14ac:dyDescent="0.15">
      <c r="A8" s="35" t="s">
        <v>18</v>
      </c>
      <c r="B8" s="36" t="s">
        <v>19</v>
      </c>
      <c r="C8" s="37" t="s">
        <v>20</v>
      </c>
      <c r="D8" s="38" t="s">
        <v>21</v>
      </c>
      <c r="E8" s="732" t="s">
        <v>22</v>
      </c>
      <c r="F8" s="39" t="s">
        <v>23</v>
      </c>
    </row>
    <row r="9" spans="1:7" s="14" customFormat="1" ht="16.149999999999999" customHeight="1" x14ac:dyDescent="0.15">
      <c r="A9" s="40"/>
      <c r="B9" s="8"/>
      <c r="C9" s="41" t="s">
        <v>13</v>
      </c>
      <c r="D9" s="42"/>
      <c r="E9" s="1114"/>
      <c r="F9" s="43"/>
    </row>
    <row r="10" spans="1:7" s="14" customFormat="1" ht="16.149999999999999" customHeight="1" x14ac:dyDescent="0.15">
      <c r="A10" s="44" t="s">
        <v>12</v>
      </c>
      <c r="B10" s="8" t="s">
        <v>117</v>
      </c>
      <c r="C10" s="41" t="s">
        <v>13</v>
      </c>
      <c r="D10" s="42"/>
      <c r="E10" s="1114"/>
      <c r="F10" s="43"/>
    </row>
    <row r="11" spans="1:7" s="14" customFormat="1" ht="16.149999999999999" customHeight="1" x14ac:dyDescent="0.15">
      <c r="A11" s="44"/>
      <c r="B11" s="68" t="s">
        <v>333</v>
      </c>
      <c r="C11" s="41" t="s">
        <v>79</v>
      </c>
      <c r="D11" s="140">
        <v>200</v>
      </c>
      <c r="E11" s="97"/>
      <c r="F11" s="255">
        <f>+D11*E11</f>
        <v>0</v>
      </c>
    </row>
    <row r="12" spans="1:7" s="14" customFormat="1" ht="16.149999999999999" customHeight="1" x14ac:dyDescent="0.15">
      <c r="A12" s="44"/>
      <c r="B12" s="68" t="s">
        <v>334</v>
      </c>
      <c r="C12" s="41" t="s">
        <v>79</v>
      </c>
      <c r="D12" s="140">
        <v>150</v>
      </c>
      <c r="E12" s="97"/>
      <c r="F12" s="255">
        <f t="shared" ref="F12:F16" si="0">+D12*E12</f>
        <v>0</v>
      </c>
    </row>
    <row r="13" spans="1:7" s="14" customFormat="1" ht="16.149999999999999" customHeight="1" x14ac:dyDescent="0.15">
      <c r="A13" s="44"/>
      <c r="B13" s="68" t="s">
        <v>335</v>
      </c>
      <c r="C13" s="41" t="s">
        <v>79</v>
      </c>
      <c r="D13" s="140">
        <v>125</v>
      </c>
      <c r="E13" s="97"/>
      <c r="F13" s="255">
        <f t="shared" si="0"/>
        <v>0</v>
      </c>
    </row>
    <row r="14" spans="1:7" s="14" customFormat="1" ht="16.149999999999999" customHeight="1" x14ac:dyDescent="0.15">
      <c r="A14" s="44"/>
      <c r="B14" s="68" t="s">
        <v>336</v>
      </c>
      <c r="C14" s="41" t="s">
        <v>79</v>
      </c>
      <c r="D14" s="140">
        <v>125</v>
      </c>
      <c r="E14" s="97"/>
      <c r="F14" s="255">
        <f t="shared" si="0"/>
        <v>0</v>
      </c>
    </row>
    <row r="15" spans="1:7" s="14" customFormat="1" ht="16.149999999999999" customHeight="1" x14ac:dyDescent="0.15">
      <c r="A15" s="44"/>
      <c r="B15" s="68" t="s">
        <v>337</v>
      </c>
      <c r="C15" s="41" t="s">
        <v>79</v>
      </c>
      <c r="D15" s="140">
        <v>150</v>
      </c>
      <c r="E15" s="97"/>
      <c r="F15" s="255">
        <f t="shared" si="0"/>
        <v>0</v>
      </c>
    </row>
    <row r="16" spans="1:7" s="14" customFormat="1" ht="16.149999999999999" customHeight="1" x14ac:dyDescent="0.15">
      <c r="A16" s="44"/>
      <c r="B16" s="68" t="s">
        <v>338</v>
      </c>
      <c r="C16" s="41" t="s">
        <v>79</v>
      </c>
      <c r="D16" s="140">
        <v>50</v>
      </c>
      <c r="E16" s="97"/>
      <c r="F16" s="255">
        <f t="shared" si="0"/>
        <v>0</v>
      </c>
    </row>
    <row r="17" spans="1:17" s="14" customFormat="1" ht="16.149999999999999" customHeight="1" x14ac:dyDescent="0.15">
      <c r="A17" s="44"/>
      <c r="B17" s="68"/>
      <c r="C17" s="41"/>
      <c r="D17" s="140"/>
      <c r="E17" s="97"/>
      <c r="F17" s="255"/>
    </row>
    <row r="18" spans="1:17" s="14" customFormat="1" ht="16.149999999999999" customHeight="1" x14ac:dyDescent="0.15">
      <c r="A18" s="44"/>
      <c r="B18" s="8" t="s">
        <v>118</v>
      </c>
      <c r="C18" s="41"/>
      <c r="D18" s="140"/>
      <c r="E18" s="97"/>
      <c r="F18" s="255">
        <f t="shared" ref="F18:F19" si="1">+D18*E18</f>
        <v>0</v>
      </c>
    </row>
    <row r="19" spans="1:17" s="14" customFormat="1" ht="16.149999999999999" customHeight="1" x14ac:dyDescent="0.15">
      <c r="A19" s="44"/>
      <c r="B19" s="68" t="s">
        <v>119</v>
      </c>
      <c r="C19" s="41" t="s">
        <v>79</v>
      </c>
      <c r="D19" s="140">
        <v>750</v>
      </c>
      <c r="E19" s="97"/>
      <c r="F19" s="255">
        <f t="shared" si="1"/>
        <v>0</v>
      </c>
    </row>
    <row r="20" spans="1:17" s="14" customFormat="1" ht="16.149999999999999" customHeight="1" x14ac:dyDescent="0.15">
      <c r="A20" s="44"/>
      <c r="B20" s="8"/>
      <c r="C20" s="41"/>
      <c r="D20" s="45"/>
      <c r="E20" s="746"/>
      <c r="F20" s="43"/>
    </row>
    <row r="21" spans="1:17" s="14" customFormat="1" ht="16.149999999999999" customHeight="1" x14ac:dyDescent="0.15">
      <c r="A21" s="46"/>
      <c r="B21" s="47"/>
      <c r="C21" s="48"/>
      <c r="D21" s="49"/>
      <c r="E21" s="1115"/>
      <c r="F21" s="50"/>
    </row>
    <row r="22" spans="1:17" s="14" customFormat="1" ht="16.149999999999999" customHeight="1" x14ac:dyDescent="0.15">
      <c r="A22" s="51" t="s">
        <v>11</v>
      </c>
      <c r="B22" s="52" t="s">
        <v>25</v>
      </c>
      <c r="C22" s="53"/>
      <c r="D22" s="54"/>
      <c r="E22" s="706"/>
      <c r="F22" s="56">
        <f>SUM(F9:F20)</f>
        <v>0</v>
      </c>
      <c r="H22" s="141"/>
    </row>
    <row r="23" spans="1:17" x14ac:dyDescent="0.15">
      <c r="A23" s="93"/>
      <c r="B23" s="94"/>
      <c r="C23" s="95"/>
      <c r="D23" s="34"/>
      <c r="F23" s="96"/>
    </row>
    <row r="27" spans="1:17" ht="15.75" x14ac:dyDescent="0.15">
      <c r="O27" s="21"/>
      <c r="P27" s="22"/>
      <c r="Q27" s="13"/>
    </row>
    <row r="28" spans="1:17" ht="15.75" x14ac:dyDescent="0.15">
      <c r="D28" s="19"/>
      <c r="O28" s="21"/>
      <c r="P28" s="22"/>
      <c r="Q28" s="13"/>
    </row>
    <row r="29" spans="1:17" ht="15.75" x14ac:dyDescent="0.15">
      <c r="O29" s="21"/>
      <c r="P29" s="22"/>
      <c r="Q29" s="13"/>
    </row>
    <row r="30" spans="1:17" ht="15.75" x14ac:dyDescent="0.15">
      <c r="O30" s="21"/>
      <c r="P30" s="22"/>
      <c r="Q30" s="13"/>
    </row>
    <row r="31" spans="1:17" ht="15.75" x14ac:dyDescent="0.15">
      <c r="O31" s="21"/>
      <c r="P31" s="22"/>
      <c r="Q31" s="13"/>
    </row>
    <row r="32" spans="1:17" ht="15.75" x14ac:dyDescent="0.15">
      <c r="O32" s="21"/>
      <c r="P32" s="22"/>
      <c r="Q32" s="13"/>
    </row>
    <row r="33" spans="15:17" ht="15.75" x14ac:dyDescent="0.15">
      <c r="O33" s="21"/>
      <c r="P33" s="22"/>
      <c r="Q33" s="13"/>
    </row>
    <row r="34" spans="15:17" x14ac:dyDescent="0.15">
      <c r="O34" s="23"/>
      <c r="P34" s="23"/>
      <c r="Q34" s="23"/>
    </row>
    <row r="83" spans="1:1" x14ac:dyDescent="0.15">
      <c r="A83" s="24">
        <v>39175</v>
      </c>
    </row>
    <row r="84" spans="1:1" x14ac:dyDescent="0.15">
      <c r="A84" s="24">
        <v>39541</v>
      </c>
    </row>
    <row r="97" spans="2:2" x14ac:dyDescent="0.15">
      <c r="B97" s="18" t="s">
        <v>29</v>
      </c>
    </row>
  </sheetData>
  <sheetProtection algorithmName="SHA-512" hashValue="KcxwuZsc2J3OZFg4MZ42FvlHGxFKTj5skFp0aPG4AF3Nh8L5O+MpxVDfxaJKX8pN6yjGfkbZ3J4VSKwfy0xJ9w==" saltValue="to87T2sLmZVEjXQa0VfInA==" spinCount="100000" sheet="1" formatCells="0" insertColumns="0" insertRows="0"/>
  <protectedRanges>
    <protectedRange sqref="E20" name="Range1"/>
  </protectedRanges>
  <mergeCells count="1">
    <mergeCell ref="A1:C4"/>
  </mergeCells>
  <phoneticPr fontId="0" type="noConversion"/>
  <printOptions horizontalCentered="1"/>
  <pageMargins left="0.55118110236220474" right="0.39370078740157483" top="0.47244094488188981" bottom="0.35433070866141736" header="0.51181102362204722" footer="0.23622047244094491"/>
  <pageSetup paperSize="9" scale="95" orientation="portrait" r:id="rId1"/>
  <headerFooter alignWithMargins="0">
    <oddHeader>&amp;R&amp;"Times New Roman,normal"&amp;P</oddHeader>
  </headerFooter>
  <drawing r:id="rId2"/>
  <legacyDrawing r:id="rId3"/>
  <oleObjects>
    <mc:AlternateContent xmlns:mc="http://schemas.openxmlformats.org/markup-compatibility/2006">
      <mc:Choice Requires="x14">
        <oleObject progId="Photoshop.Image.7" shapeId="7181" r:id="rId4">
          <objectPr defaultSize="0" autoPict="0" r:id="rId5">
            <anchor moveWithCells="1">
              <from>
                <xdr:col>0</xdr:col>
                <xdr:colOff>142875</xdr:colOff>
                <xdr:row>0</xdr:row>
                <xdr:rowOff>85725</xdr:rowOff>
              </from>
              <to>
                <xdr:col>2</xdr:col>
                <xdr:colOff>0</xdr:colOff>
                <xdr:row>3</xdr:row>
                <xdr:rowOff>47625</xdr:rowOff>
              </to>
            </anchor>
          </objectPr>
        </oleObject>
      </mc:Choice>
      <mc:Fallback>
        <oleObject progId="Photoshop.Image.7" shapeId="7181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I76"/>
  <sheetViews>
    <sheetView showGridLines="0" showZeros="0" view="pageBreakPreview" zoomScaleNormal="100" zoomScaleSheetLayoutView="100" workbookViewId="0">
      <selection activeCell="O22" sqref="O22"/>
    </sheetView>
  </sheetViews>
  <sheetFormatPr defaultColWidth="9" defaultRowHeight="12" x14ac:dyDescent="0.15"/>
  <cols>
    <col min="1" max="1" width="7.625" style="17" customWidth="1"/>
    <col min="2" max="2" width="44.625" style="18" customWidth="1"/>
    <col min="3" max="3" width="5.625" style="19" customWidth="1"/>
    <col min="4" max="4" width="8.625" style="20" customWidth="1"/>
    <col min="5" max="5" width="10.625" style="61" customWidth="1"/>
    <col min="6" max="6" width="13.625" style="12" customWidth="1"/>
    <col min="7" max="7" width="5.5" style="18" bestFit="1" customWidth="1"/>
    <col min="8" max="8" width="14.125" style="23" bestFit="1" customWidth="1"/>
    <col min="9" max="16384" width="9" style="23"/>
  </cols>
  <sheetData>
    <row r="1" spans="1:9" s="57" customFormat="1" ht="9" customHeight="1" x14ac:dyDescent="0.15">
      <c r="A1" s="1212"/>
      <c r="B1" s="1213"/>
      <c r="C1" s="1214"/>
      <c r="D1" s="2" t="s">
        <v>0</v>
      </c>
      <c r="E1" s="1080"/>
      <c r="F1" s="3"/>
      <c r="G1" s="11"/>
    </row>
    <row r="2" spans="1:9" s="57" customFormat="1" ht="12.75" customHeight="1" x14ac:dyDescent="0.15">
      <c r="A2" s="1215"/>
      <c r="B2" s="1216"/>
      <c r="C2" s="1217"/>
      <c r="D2" s="1079" t="s">
        <v>693</v>
      </c>
      <c r="E2" s="1081"/>
      <c r="F2" s="4"/>
      <c r="G2" s="11"/>
    </row>
    <row r="3" spans="1:9" s="57" customFormat="1" ht="10.5" customHeight="1" x14ac:dyDescent="0.15">
      <c r="A3" s="1215"/>
      <c r="B3" s="1216"/>
      <c r="C3" s="1217"/>
      <c r="D3" s="5" t="s">
        <v>14</v>
      </c>
      <c r="E3" s="1082"/>
      <c r="F3" s="6" t="s">
        <v>15</v>
      </c>
      <c r="G3" s="11"/>
    </row>
    <row r="4" spans="1:9" s="57" customFormat="1" ht="9.75" customHeight="1" x14ac:dyDescent="0.15">
      <c r="A4" s="1218"/>
      <c r="B4" s="1219"/>
      <c r="C4" s="1220"/>
      <c r="D4" s="7" t="s">
        <v>396</v>
      </c>
      <c r="E4" s="1083"/>
      <c r="F4" s="1" t="str">
        <f>TILBS_YFIR!$F$4</f>
        <v>Apríl 2022</v>
      </c>
      <c r="G4" s="11"/>
    </row>
    <row r="5" spans="1:9" s="144" customFormat="1" ht="16.149999999999999" customHeight="1" x14ac:dyDescent="0.15">
      <c r="A5" s="98"/>
      <c r="B5" s="99"/>
      <c r="C5" s="100"/>
      <c r="D5" s="101"/>
      <c r="E5" s="1084"/>
      <c r="F5" s="102"/>
      <c r="G5" s="143"/>
    </row>
    <row r="6" spans="1:9" s="144" customFormat="1" ht="16.149999999999999" customHeight="1" x14ac:dyDescent="0.15">
      <c r="A6" s="103" t="s">
        <v>37</v>
      </c>
      <c r="B6" s="99" t="s">
        <v>435</v>
      </c>
      <c r="C6" s="100"/>
      <c r="D6" s="101"/>
      <c r="E6" s="1084"/>
      <c r="F6" s="102"/>
      <c r="G6" s="143"/>
    </row>
    <row r="7" spans="1:9" s="58" customFormat="1" ht="16.149999999999999" customHeight="1" x14ac:dyDescent="0.15">
      <c r="A7" s="98" t="s">
        <v>31</v>
      </c>
      <c r="B7" s="99" t="s">
        <v>424</v>
      </c>
      <c r="C7" s="100"/>
      <c r="D7" s="104"/>
      <c r="E7" s="1085"/>
      <c r="F7" s="105"/>
      <c r="G7" s="14"/>
    </row>
    <row r="8" spans="1:9" s="58" customFormat="1" ht="16.149999999999999" customHeight="1" x14ac:dyDescent="0.15">
      <c r="A8" s="106" t="s">
        <v>18</v>
      </c>
      <c r="B8" s="107" t="s">
        <v>19</v>
      </c>
      <c r="C8" s="108" t="s">
        <v>20</v>
      </c>
      <c r="D8" s="109" t="s">
        <v>21</v>
      </c>
      <c r="E8" s="1020" t="s">
        <v>22</v>
      </c>
      <c r="F8" s="110" t="s">
        <v>23</v>
      </c>
      <c r="G8" s="14"/>
    </row>
    <row r="9" spans="1:9" s="58" customFormat="1" ht="16.149999999999999" customHeight="1" x14ac:dyDescent="0.15">
      <c r="A9" s="163"/>
      <c r="B9" s="164"/>
      <c r="C9" s="165"/>
      <c r="D9" s="166"/>
      <c r="E9" s="1087"/>
      <c r="F9" s="167"/>
      <c r="G9" s="14"/>
    </row>
    <row r="10" spans="1:9" s="58" customFormat="1" ht="16.149999999999999" customHeight="1" x14ac:dyDescent="0.15">
      <c r="A10" s="111" t="s">
        <v>31</v>
      </c>
      <c r="B10" s="112" t="s">
        <v>349</v>
      </c>
      <c r="C10" s="113"/>
      <c r="D10" s="114"/>
      <c r="E10" s="97"/>
      <c r="F10" s="115">
        <f t="shared" ref="F10" si="0">D10*E10</f>
        <v>0</v>
      </c>
      <c r="G10" s="14"/>
      <c r="I10" s="373"/>
    </row>
    <row r="11" spans="1:9" s="58" customFormat="1" ht="16.149999999999999" customHeight="1" x14ac:dyDescent="0.15">
      <c r="A11" s="116"/>
      <c r="B11" s="758" t="s">
        <v>32</v>
      </c>
      <c r="C11" s="759" t="s">
        <v>24</v>
      </c>
      <c r="D11" s="760">
        <v>1</v>
      </c>
      <c r="E11" s="97"/>
      <c r="F11" s="115">
        <f>D11*E11</f>
        <v>0</v>
      </c>
      <c r="G11" s="141"/>
      <c r="H11" s="151"/>
    </row>
    <row r="12" spans="1:9" s="58" customFormat="1" ht="16.149999999999999" customHeight="1" x14ac:dyDescent="0.15">
      <c r="A12" s="116"/>
      <c r="B12" s="758" t="s">
        <v>348</v>
      </c>
      <c r="C12" s="759" t="s">
        <v>24</v>
      </c>
      <c r="D12" s="760">
        <v>1</v>
      </c>
      <c r="E12" s="97"/>
      <c r="F12" s="115">
        <f>D12*E12</f>
        <v>0</v>
      </c>
      <c r="G12" s="141"/>
      <c r="H12" s="151"/>
    </row>
    <row r="13" spans="1:9" s="58" customFormat="1" ht="16.149999999999999" customHeight="1" x14ac:dyDescent="0.15">
      <c r="A13" s="116"/>
      <c r="B13" s="758" t="s">
        <v>667</v>
      </c>
      <c r="C13" s="759" t="s">
        <v>24</v>
      </c>
      <c r="D13" s="760">
        <v>1</v>
      </c>
      <c r="E13" s="97"/>
      <c r="F13" s="115">
        <f t="shared" ref="F13:F14" si="1">D13*E13</f>
        <v>0</v>
      </c>
      <c r="G13" s="141"/>
      <c r="H13" s="151"/>
    </row>
    <row r="14" spans="1:9" s="58" customFormat="1" ht="16.149999999999999" customHeight="1" x14ac:dyDescent="0.15">
      <c r="A14" s="116"/>
      <c r="B14" s="758" t="s">
        <v>666</v>
      </c>
      <c r="C14" s="759" t="s">
        <v>33</v>
      </c>
      <c r="D14" s="760">
        <v>175</v>
      </c>
      <c r="E14" s="97"/>
      <c r="F14" s="115">
        <f t="shared" si="1"/>
        <v>0</v>
      </c>
      <c r="G14" s="141"/>
      <c r="H14" s="151"/>
    </row>
    <row r="15" spans="1:9" s="58" customFormat="1" ht="16.149999999999999" customHeight="1" x14ac:dyDescent="0.15">
      <c r="A15" s="116"/>
      <c r="B15" s="758"/>
      <c r="C15" s="759"/>
      <c r="D15" s="760"/>
      <c r="E15" s="97"/>
      <c r="F15" s="115"/>
      <c r="G15" s="141"/>
      <c r="H15" s="151"/>
    </row>
    <row r="16" spans="1:9" s="58" customFormat="1" ht="16.149999999999999" customHeight="1" x14ac:dyDescent="0.15">
      <c r="A16" s="111" t="s">
        <v>727</v>
      </c>
      <c r="B16" s="112" t="s">
        <v>728</v>
      </c>
      <c r="C16" s="759" t="s">
        <v>24</v>
      </c>
      <c r="D16" s="760">
        <v>1</v>
      </c>
      <c r="E16" s="97"/>
      <c r="F16" s="115">
        <f t="shared" ref="F16" si="2">D16*E16</f>
        <v>0</v>
      </c>
      <c r="G16" s="141"/>
      <c r="H16" s="151"/>
    </row>
    <row r="17" spans="1:8" s="58" customFormat="1" ht="16.149999999999999" customHeight="1" x14ac:dyDescent="0.15">
      <c r="A17" s="117"/>
      <c r="B17" s="261"/>
      <c r="C17" s="262"/>
      <c r="D17" s="263"/>
      <c r="E17" s="1088"/>
      <c r="F17" s="115">
        <f>+D17*E17</f>
        <v>0</v>
      </c>
      <c r="G17" s="14"/>
    </row>
    <row r="18" spans="1:8" s="58" customFormat="1" ht="16.149999999999999" customHeight="1" x14ac:dyDescent="0.15">
      <c r="A18" s="118"/>
      <c r="B18" s="119"/>
      <c r="C18" s="120"/>
      <c r="D18" s="121"/>
      <c r="E18" s="1086"/>
      <c r="F18" s="122"/>
      <c r="G18" s="14"/>
    </row>
    <row r="19" spans="1:8" s="58" customFormat="1" ht="16.149999999999999" customHeight="1" x14ac:dyDescent="0.15">
      <c r="A19" s="123" t="s">
        <v>31</v>
      </c>
      <c r="B19" s="124" t="s">
        <v>25</v>
      </c>
      <c r="C19" s="120"/>
      <c r="D19" s="121"/>
      <c r="E19" s="1086"/>
      <c r="F19" s="125">
        <f>SUM(F10:F18)</f>
        <v>0</v>
      </c>
      <c r="G19" s="14"/>
      <c r="H19" s="172"/>
    </row>
    <row r="20" spans="1:8" s="58" customFormat="1" ht="16.149999999999999" customHeight="1" x14ac:dyDescent="0.15">
      <c r="A20" s="126"/>
      <c r="B20" s="127"/>
      <c r="C20" s="128"/>
      <c r="D20" s="128"/>
      <c r="E20" s="148"/>
      <c r="F20" s="1124"/>
      <c r="G20" s="14"/>
    </row>
    <row r="21" spans="1:8" x14ac:dyDescent="0.15">
      <c r="A21" s="145"/>
    </row>
    <row r="24" spans="1:8" x14ac:dyDescent="0.15">
      <c r="A24" s="145"/>
    </row>
    <row r="75" spans="1:1" x14ac:dyDescent="0.15">
      <c r="A75" s="24"/>
    </row>
    <row r="76" spans="1:1" x14ac:dyDescent="0.15">
      <c r="A76" s="24"/>
    </row>
  </sheetData>
  <sheetProtection algorithmName="SHA-512" hashValue="e0iaQ/fPsh1vAovbRYCR/0yEyexpVymCh8JTfeMY/4kZyNVvgx1VbymOq3vqmI42gbgUy0FMCfViZKOzFXlWYQ==" saltValue="OHiU/tRYU82DcaBH7nR1Ig==" spinCount="100000" sheet="1" insertColumns="0" insertRows="0"/>
  <protectedRanges>
    <protectedRange sqref="E10:E16" name="Range1"/>
  </protectedRanges>
  <mergeCells count="1">
    <mergeCell ref="A1:C4"/>
  </mergeCells>
  <printOptions horizontalCentered="1"/>
  <pageMargins left="0.55118110236220474" right="0.39370078740157483" top="0.47244094488188981" bottom="0.35433070866141736" header="0.51181102362204722" footer="0.23622047244094491"/>
  <pageSetup paperSize="9" scale="96" orientation="portrait" r:id="rId1"/>
  <headerFooter alignWithMargins="0">
    <oddHeader>&amp;R&amp;"Times New Roman,normal"&amp;P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75"/>
  <sheetViews>
    <sheetView showGridLines="0" showZeros="0" view="pageBreakPreview" zoomScaleNormal="100" zoomScaleSheetLayoutView="100" workbookViewId="0">
      <selection activeCell="O22" sqref="O22"/>
    </sheetView>
  </sheetViews>
  <sheetFormatPr defaultColWidth="9" defaultRowHeight="12" x14ac:dyDescent="0.15"/>
  <cols>
    <col min="1" max="1" width="7.625" style="17" customWidth="1"/>
    <col min="2" max="2" width="44.625" style="18" customWidth="1"/>
    <col min="3" max="3" width="5.625" style="19" customWidth="1"/>
    <col min="4" max="4" width="8.625" style="20" customWidth="1"/>
    <col min="5" max="5" width="10.625" style="61" customWidth="1"/>
    <col min="6" max="6" width="13.625" style="12" customWidth="1"/>
    <col min="7" max="7" width="5.5" style="18" bestFit="1" customWidth="1"/>
    <col min="8" max="8" width="11.5" style="23" bestFit="1" customWidth="1"/>
    <col min="9" max="16384" width="9" style="23"/>
  </cols>
  <sheetData>
    <row r="1" spans="1:9" s="57" customFormat="1" ht="9" customHeight="1" x14ac:dyDescent="0.15">
      <c r="A1" s="1212"/>
      <c r="B1" s="1213"/>
      <c r="C1" s="1214"/>
      <c r="D1" s="2" t="s">
        <v>0</v>
      </c>
      <c r="E1" s="1080"/>
      <c r="F1" s="3"/>
      <c r="G1" s="11"/>
    </row>
    <row r="2" spans="1:9" s="57" customFormat="1" ht="12.75" customHeight="1" x14ac:dyDescent="0.15">
      <c r="A2" s="1215"/>
      <c r="B2" s="1216"/>
      <c r="C2" s="1217"/>
      <c r="D2" s="142" t="str">
        <f>TILBS_YFIR!D2</f>
        <v>Brekkuás 2</v>
      </c>
      <c r="E2" s="1081"/>
      <c r="F2" s="4"/>
      <c r="G2" s="11"/>
    </row>
    <row r="3" spans="1:9" s="57" customFormat="1" ht="10.5" customHeight="1" x14ac:dyDescent="0.15">
      <c r="A3" s="1215"/>
      <c r="B3" s="1216"/>
      <c r="C3" s="1217"/>
      <c r="D3" s="5" t="s">
        <v>14</v>
      </c>
      <c r="E3" s="1082"/>
      <c r="F3" s="6" t="s">
        <v>15</v>
      </c>
      <c r="G3" s="11"/>
    </row>
    <row r="4" spans="1:9" s="57" customFormat="1" ht="9.75" customHeight="1" x14ac:dyDescent="0.15">
      <c r="A4" s="1218"/>
      <c r="B4" s="1219"/>
      <c r="C4" s="1220"/>
      <c r="D4" s="7" t="s">
        <v>396</v>
      </c>
      <c r="E4" s="1083"/>
      <c r="F4" s="1" t="str">
        <f>TILBS_YFIR!$F$4</f>
        <v>Apríl 2022</v>
      </c>
      <c r="G4" s="11"/>
    </row>
    <row r="5" spans="1:9" s="144" customFormat="1" ht="16.149999999999999" customHeight="1" x14ac:dyDescent="0.15">
      <c r="A5" s="98"/>
      <c r="B5" s="99"/>
      <c r="C5" s="100"/>
      <c r="D5" s="101"/>
      <c r="E5" s="1084"/>
      <c r="F5" s="102"/>
      <c r="G5" s="143"/>
    </row>
    <row r="6" spans="1:9" s="144" customFormat="1" ht="16.149999999999999" customHeight="1" x14ac:dyDescent="0.15">
      <c r="A6" s="103" t="s">
        <v>47</v>
      </c>
      <c r="B6" s="99" t="s">
        <v>50</v>
      </c>
      <c r="C6" s="100"/>
      <c r="D6" s="101"/>
      <c r="E6" s="1084"/>
      <c r="F6" s="102"/>
      <c r="G6" s="143"/>
    </row>
    <row r="7" spans="1:9" s="58" customFormat="1" ht="16.149999999999999" customHeight="1" x14ac:dyDescent="0.15">
      <c r="A7" s="103" t="s">
        <v>49</v>
      </c>
      <c r="B7" s="99" t="s">
        <v>607</v>
      </c>
      <c r="C7" s="100"/>
      <c r="D7" s="104"/>
      <c r="E7" s="1085"/>
      <c r="F7" s="105"/>
      <c r="G7" s="14"/>
    </row>
    <row r="8" spans="1:9" s="58" customFormat="1" ht="16.149999999999999" customHeight="1" x14ac:dyDescent="0.15">
      <c r="A8" s="106" t="s">
        <v>18</v>
      </c>
      <c r="B8" s="107" t="s">
        <v>19</v>
      </c>
      <c r="C8" s="108" t="s">
        <v>20</v>
      </c>
      <c r="D8" s="109" t="s">
        <v>21</v>
      </c>
      <c r="E8" s="1020" t="s">
        <v>22</v>
      </c>
      <c r="F8" s="110" t="s">
        <v>23</v>
      </c>
      <c r="G8" s="14"/>
    </row>
    <row r="9" spans="1:9" s="58" customFormat="1" ht="16.149999999999999" customHeight="1" x14ac:dyDescent="0.15">
      <c r="A9" s="130"/>
      <c r="B9" s="112"/>
      <c r="C9" s="113"/>
      <c r="D9" s="114"/>
      <c r="E9" s="97"/>
      <c r="F9" s="115">
        <f>D9*E9</f>
        <v>0</v>
      </c>
      <c r="G9" s="14"/>
    </row>
    <row r="10" spans="1:9" s="58" customFormat="1" ht="16.149999999999999" customHeight="1" x14ac:dyDescent="0.15">
      <c r="A10" s="150" t="s">
        <v>48</v>
      </c>
      <c r="B10" s="112" t="s">
        <v>451</v>
      </c>
      <c r="C10" s="113"/>
      <c r="D10" s="114"/>
      <c r="E10" s="97"/>
      <c r="F10" s="115"/>
      <c r="I10" s="373"/>
    </row>
    <row r="11" spans="1:9" s="58" customFormat="1" ht="16.149999999999999" customHeight="1" x14ac:dyDescent="0.15">
      <c r="A11" s="150"/>
      <c r="B11" s="558" t="s">
        <v>452</v>
      </c>
      <c r="C11" s="403" t="s">
        <v>55</v>
      </c>
      <c r="D11" s="411">
        <v>2100</v>
      </c>
      <c r="E11" s="59"/>
      <c r="F11" s="43">
        <f t="shared" ref="F11:F14" si="0">+D11*E11</f>
        <v>0</v>
      </c>
      <c r="I11" s="373"/>
    </row>
    <row r="12" spans="1:9" s="58" customFormat="1" ht="16.149999999999999" customHeight="1" x14ac:dyDescent="0.15">
      <c r="A12" s="150"/>
      <c r="B12" s="558" t="s">
        <v>725</v>
      </c>
      <c r="C12" s="403" t="s">
        <v>55</v>
      </c>
      <c r="D12" s="411">
        <v>30</v>
      </c>
      <c r="E12" s="59"/>
      <c r="F12" s="43">
        <f t="shared" ref="F12" si="1">+D12*E12</f>
        <v>0</v>
      </c>
      <c r="I12" s="373"/>
    </row>
    <row r="13" spans="1:9" s="58" customFormat="1" ht="16.149999999999999" customHeight="1" x14ac:dyDescent="0.15">
      <c r="A13" s="150"/>
      <c r="B13" s="558" t="s">
        <v>453</v>
      </c>
      <c r="C13" s="403" t="s">
        <v>55</v>
      </c>
      <c r="D13" s="411">
        <v>510</v>
      </c>
      <c r="E13" s="59"/>
      <c r="F13" s="43">
        <f t="shared" si="0"/>
        <v>0</v>
      </c>
      <c r="I13" s="373"/>
    </row>
    <row r="14" spans="1:9" s="58" customFormat="1" ht="16.149999999999999" customHeight="1" x14ac:dyDescent="0.15">
      <c r="A14" s="402"/>
      <c r="B14" s="558" t="s">
        <v>726</v>
      </c>
      <c r="C14" s="403" t="s">
        <v>55</v>
      </c>
      <c r="D14" s="411">
        <v>1110</v>
      </c>
      <c r="E14" s="59"/>
      <c r="F14" s="43">
        <f t="shared" si="0"/>
        <v>0</v>
      </c>
      <c r="I14" s="373"/>
    </row>
    <row r="15" spans="1:9" s="58" customFormat="1" ht="16.149999999999999" customHeight="1" x14ac:dyDescent="0.15">
      <c r="A15" s="402"/>
      <c r="B15" s="558" t="s">
        <v>610</v>
      </c>
      <c r="C15" s="403" t="s">
        <v>1</v>
      </c>
      <c r="D15" s="411">
        <v>1200</v>
      </c>
      <c r="E15" s="59"/>
      <c r="F15" s="43">
        <f t="shared" ref="F15" si="2">+D15*E15</f>
        <v>0</v>
      </c>
      <c r="I15" s="373"/>
    </row>
    <row r="16" spans="1:9" s="58" customFormat="1" ht="16.149999999999999" customHeight="1" x14ac:dyDescent="0.15">
      <c r="A16" s="170"/>
      <c r="B16" s="169"/>
      <c r="C16" s="41"/>
      <c r="D16" s="140"/>
      <c r="E16" s="59"/>
      <c r="F16" s="43">
        <f>+D16*E16</f>
        <v>0</v>
      </c>
      <c r="G16" s="152"/>
      <c r="H16" s="151"/>
    </row>
    <row r="17" spans="1:8" s="58" customFormat="1" ht="16.149999999999999" customHeight="1" x14ac:dyDescent="0.15">
      <c r="A17" s="118"/>
      <c r="B17" s="119"/>
      <c r="C17" s="120"/>
      <c r="D17" s="121"/>
      <c r="E17" s="1086"/>
      <c r="F17" s="122"/>
    </row>
    <row r="18" spans="1:8" s="58" customFormat="1" ht="16.149999999999999" customHeight="1" x14ac:dyDescent="0.15">
      <c r="A18" s="131" t="s">
        <v>49</v>
      </c>
      <c r="B18" s="124" t="s">
        <v>25</v>
      </c>
      <c r="C18" s="120"/>
      <c r="D18" s="121"/>
      <c r="E18" s="1086"/>
      <c r="F18" s="125">
        <f>SUM(F11:F15)</f>
        <v>0</v>
      </c>
      <c r="H18" s="135"/>
    </row>
    <row r="19" spans="1:8" s="58" customFormat="1" ht="16.149999999999999" customHeight="1" x14ac:dyDescent="0.15">
      <c r="A19" s="145"/>
      <c r="B19" s="146"/>
      <c r="C19" s="147"/>
      <c r="D19" s="147"/>
      <c r="E19" s="148"/>
      <c r="F19" s="149"/>
      <c r="G19" s="14"/>
    </row>
    <row r="20" spans="1:8" s="18" customFormat="1" x14ac:dyDescent="0.15">
      <c r="A20" s="145"/>
      <c r="C20" s="19"/>
      <c r="D20" s="20"/>
      <c r="E20" s="61"/>
      <c r="F20" s="12"/>
    </row>
    <row r="23" spans="1:8" s="18" customFormat="1" x14ac:dyDescent="0.15">
      <c r="A23" s="145"/>
      <c r="C23" s="19"/>
      <c r="D23" s="20"/>
      <c r="E23" s="61"/>
      <c r="F23" s="12"/>
    </row>
    <row r="74" spans="1:6" s="18" customFormat="1" x14ac:dyDescent="0.15">
      <c r="A74" s="24"/>
      <c r="C74" s="19"/>
      <c r="D74" s="20"/>
      <c r="E74" s="61"/>
      <c r="F74" s="12"/>
    </row>
    <row r="75" spans="1:6" s="18" customFormat="1" x14ac:dyDescent="0.15">
      <c r="A75" s="24"/>
      <c r="C75" s="19"/>
      <c r="D75" s="20"/>
      <c r="E75" s="61"/>
      <c r="F75" s="12"/>
    </row>
  </sheetData>
  <sheetProtection algorithmName="SHA-512" hashValue="Edm8IBcQv7UnRxJxrQtIjL7N/ROxsNRegTzwNiBe5ZCixomPu2GAM/0ss7/wKm7dRvb4pCQVjbDXrrBgwbMIQA==" saltValue="NNTCjJ7dGK8ctw7+NXbrmw==" spinCount="100000" sheet="1" insertColumns="0" insertRows="0"/>
  <protectedRanges>
    <protectedRange sqref="E9:E10" name="Range1"/>
  </protectedRanges>
  <mergeCells count="1">
    <mergeCell ref="A1:C4"/>
  </mergeCells>
  <phoneticPr fontId="61" type="noConversion"/>
  <printOptions horizontalCentered="1"/>
  <pageMargins left="0.55118110236220474" right="0.39370078740157483" top="0.47244094488188981" bottom="0.35433070866141736" header="0.51181102362204722" footer="0.23622047244094491"/>
  <pageSetup paperSize="9" scale="96" orientation="portrait" r:id="rId1"/>
  <headerFooter alignWithMargins="0">
    <oddHeader>&amp;R&amp;"Times New Roman,normal"&amp;P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W107"/>
  <sheetViews>
    <sheetView showGridLines="0" showZeros="0" view="pageBreakPreview" topLeftCell="A58" zoomScaleNormal="100" zoomScaleSheetLayoutView="100" workbookViewId="0">
      <selection activeCell="O22" sqref="O22"/>
    </sheetView>
  </sheetViews>
  <sheetFormatPr defaultColWidth="9.125" defaultRowHeight="12" x14ac:dyDescent="0.15"/>
  <cols>
    <col min="1" max="1" width="7.625" style="194" customWidth="1"/>
    <col min="2" max="2" width="44.625" style="195" customWidth="1"/>
    <col min="3" max="3" width="5.625" style="196" customWidth="1"/>
    <col min="4" max="4" width="8.625" style="171" customWidth="1"/>
    <col min="5" max="5" width="10.625" style="197" customWidth="1"/>
    <col min="6" max="6" width="13.625" style="197" customWidth="1"/>
    <col min="7" max="7" width="16.375" style="173" customWidth="1"/>
    <col min="8" max="11" width="9.125" style="193"/>
    <col min="12" max="19" width="9.125" style="193" customWidth="1"/>
    <col min="20" max="23" width="9.125" style="175"/>
    <col min="24" max="16384" width="9.125" style="193"/>
  </cols>
  <sheetData>
    <row r="1" spans="1:23" s="57" customFormat="1" ht="9" customHeight="1" x14ac:dyDescent="0.15">
      <c r="A1" s="1212"/>
      <c r="B1" s="1213"/>
      <c r="C1" s="1214"/>
      <c r="D1" s="2" t="s">
        <v>0</v>
      </c>
      <c r="E1" s="1080"/>
      <c r="F1" s="3"/>
      <c r="G1" s="11"/>
    </row>
    <row r="2" spans="1:23" s="57" customFormat="1" ht="12.75" customHeight="1" x14ac:dyDescent="0.15">
      <c r="A2" s="1215"/>
      <c r="B2" s="1216"/>
      <c r="C2" s="1217"/>
      <c r="D2" s="142" t="str">
        <f>TILBS_YFIR!D2</f>
        <v>Brekkuás 2</v>
      </c>
      <c r="E2" s="1081"/>
      <c r="F2" s="4"/>
      <c r="G2" s="11"/>
    </row>
    <row r="3" spans="1:23" s="57" customFormat="1" ht="10.5" customHeight="1" x14ac:dyDescent="0.15">
      <c r="A3" s="1215"/>
      <c r="B3" s="1216"/>
      <c r="C3" s="1217"/>
      <c r="D3" s="5" t="s">
        <v>14</v>
      </c>
      <c r="E3" s="1082"/>
      <c r="F3" s="6" t="s">
        <v>15</v>
      </c>
      <c r="G3" s="11"/>
    </row>
    <row r="4" spans="1:23" s="57" customFormat="1" ht="9.75" customHeight="1" x14ac:dyDescent="0.15">
      <c r="A4" s="1218"/>
      <c r="B4" s="1219"/>
      <c r="C4" s="1220"/>
      <c r="D4" s="7" t="s">
        <v>396</v>
      </c>
      <c r="E4" s="1083"/>
      <c r="F4" s="1" t="str">
        <f>TILBS_YFIR!$F$4</f>
        <v>Apríl 2022</v>
      </c>
      <c r="G4" s="11"/>
    </row>
    <row r="5" spans="1:23" s="174" customFormat="1" ht="10.5" customHeight="1" x14ac:dyDescent="0.15">
      <c r="A5" s="198"/>
      <c r="B5" s="127"/>
      <c r="C5" s="128"/>
      <c r="D5" s="199"/>
      <c r="E5" s="1089"/>
      <c r="F5" s="129"/>
      <c r="G5" s="173"/>
      <c r="T5" s="175"/>
      <c r="U5" s="175"/>
      <c r="V5" s="175"/>
      <c r="W5" s="175"/>
    </row>
    <row r="6" spans="1:23" s="177" customFormat="1" ht="15.75" customHeight="1" x14ac:dyDescent="0.15">
      <c r="A6" s="200" t="s">
        <v>81</v>
      </c>
      <c r="B6" s="99" t="s">
        <v>36</v>
      </c>
      <c r="C6" s="100"/>
      <c r="D6" s="101"/>
      <c r="E6" s="1090"/>
      <c r="F6" s="102"/>
      <c r="G6" s="176"/>
      <c r="T6" s="178"/>
      <c r="U6" s="178"/>
      <c r="V6" s="178"/>
      <c r="W6" s="178"/>
    </row>
    <row r="7" spans="1:23" s="177" customFormat="1" ht="15.75" customHeight="1" x14ac:dyDescent="0.15">
      <c r="A7" s="98" t="s">
        <v>63</v>
      </c>
      <c r="B7" s="99" t="s">
        <v>69</v>
      </c>
      <c r="C7" s="100"/>
      <c r="D7" s="104"/>
      <c r="E7" s="1091"/>
      <c r="F7" s="105"/>
      <c r="G7" s="176"/>
      <c r="Q7" s="179"/>
      <c r="R7" s="179"/>
      <c r="S7" s="179"/>
      <c r="T7" s="178"/>
      <c r="U7" s="178"/>
      <c r="V7" s="178"/>
      <c r="W7" s="178"/>
    </row>
    <row r="8" spans="1:23" s="183" customFormat="1" ht="15.75" customHeight="1" x14ac:dyDescent="0.15">
      <c r="A8" s="201" t="s">
        <v>18</v>
      </c>
      <c r="B8" s="202" t="s">
        <v>19</v>
      </c>
      <c r="C8" s="203" t="s">
        <v>20</v>
      </c>
      <c r="D8" s="204" t="s">
        <v>21</v>
      </c>
      <c r="E8" s="1020" t="s">
        <v>22</v>
      </c>
      <c r="F8" s="205" t="s">
        <v>23</v>
      </c>
      <c r="G8" s="180"/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2"/>
      <c r="U8" s="182"/>
      <c r="V8" s="182"/>
      <c r="W8" s="182"/>
    </row>
    <row r="9" spans="1:23" s="177" customFormat="1" ht="15.75" customHeight="1" x14ac:dyDescent="0.15">
      <c r="A9" s="206"/>
      <c r="B9" s="207"/>
      <c r="C9" s="208"/>
      <c r="D9" s="209"/>
      <c r="E9" s="777"/>
      <c r="F9" s="210"/>
      <c r="G9" s="176"/>
      <c r="T9" s="178"/>
      <c r="U9" s="178"/>
      <c r="V9" s="178"/>
      <c r="W9" s="178"/>
    </row>
    <row r="10" spans="1:23" s="177" customFormat="1" ht="15.75" customHeight="1" x14ac:dyDescent="0.15">
      <c r="A10" s="327" t="s">
        <v>68</v>
      </c>
      <c r="B10" s="328" t="s">
        <v>327</v>
      </c>
      <c r="C10" s="296"/>
      <c r="D10" s="329"/>
      <c r="E10" s="184"/>
      <c r="F10" s="211"/>
      <c r="G10" s="176"/>
      <c r="T10" s="178"/>
      <c r="U10" s="178"/>
      <c r="V10" s="178"/>
      <c r="W10" s="178"/>
    </row>
    <row r="11" spans="1:23" s="177" customFormat="1" ht="15.75" customHeight="1" x14ac:dyDescent="0.15">
      <c r="A11" s="410"/>
      <c r="B11" s="409" t="s">
        <v>328</v>
      </c>
      <c r="C11" s="403" t="s">
        <v>1</v>
      </c>
      <c r="D11" s="411">
        <v>619</v>
      </c>
      <c r="E11" s="408"/>
      <c r="F11" s="115">
        <f t="shared" ref="F11:F12" si="0">+D11*E11</f>
        <v>0</v>
      </c>
      <c r="G11" s="176"/>
      <c r="H11" s="559"/>
      <c r="T11" s="178"/>
      <c r="U11" s="178"/>
      <c r="V11" s="178"/>
      <c r="W11" s="178"/>
    </row>
    <row r="12" spans="1:23" s="177" customFormat="1" ht="15.75" customHeight="1" x14ac:dyDescent="0.15">
      <c r="A12" s="410"/>
      <c r="B12" s="396" t="s">
        <v>720</v>
      </c>
      <c r="C12" s="403" t="s">
        <v>1</v>
      </c>
      <c r="D12" s="406">
        <v>7</v>
      </c>
      <c r="E12" s="408"/>
      <c r="F12" s="115">
        <f t="shared" si="0"/>
        <v>0</v>
      </c>
      <c r="G12" s="176"/>
      <c r="H12" s="559"/>
      <c r="T12" s="178"/>
      <c r="U12" s="178"/>
      <c r="V12" s="178"/>
      <c r="W12" s="178"/>
    </row>
    <row r="13" spans="1:23" s="177" customFormat="1" ht="15.75" customHeight="1" x14ac:dyDescent="0.15">
      <c r="A13" s="269"/>
      <c r="B13" s="409" t="s">
        <v>460</v>
      </c>
      <c r="C13" s="403" t="s">
        <v>331</v>
      </c>
      <c r="D13" s="406">
        <v>18</v>
      </c>
      <c r="E13" s="97"/>
      <c r="F13" s="115">
        <f t="shared" ref="F13:F28" si="1">+D13*E13</f>
        <v>0</v>
      </c>
      <c r="G13" s="176"/>
      <c r="H13" s="559"/>
      <c r="T13" s="178"/>
      <c r="U13" s="178"/>
      <c r="V13" s="178"/>
      <c r="W13" s="178"/>
    </row>
    <row r="14" spans="1:23" s="177" customFormat="1" ht="15.75" customHeight="1" x14ac:dyDescent="0.15">
      <c r="A14" s="269"/>
      <c r="B14" s="270"/>
      <c r="C14" s="266"/>
      <c r="D14" s="267"/>
      <c r="E14" s="97"/>
      <c r="F14" s="115"/>
      <c r="G14" s="176"/>
      <c r="H14" s="559"/>
      <c r="T14" s="178"/>
      <c r="U14" s="178"/>
      <c r="V14" s="178"/>
      <c r="W14" s="178"/>
    </row>
    <row r="15" spans="1:23" s="177" customFormat="1" ht="15.75" customHeight="1" x14ac:dyDescent="0.15">
      <c r="A15" s="269" t="s">
        <v>67</v>
      </c>
      <c r="B15" s="270" t="s">
        <v>66</v>
      </c>
      <c r="C15" s="266"/>
      <c r="D15" s="267"/>
      <c r="E15" s="97"/>
      <c r="F15" s="115"/>
      <c r="G15" s="176"/>
      <c r="H15" s="559"/>
      <c r="T15" s="178"/>
      <c r="U15" s="178"/>
      <c r="V15" s="178"/>
      <c r="W15" s="178"/>
    </row>
    <row r="16" spans="1:23" s="177" customFormat="1" ht="15.75" customHeight="1" x14ac:dyDescent="0.15">
      <c r="A16" s="395"/>
      <c r="B16" s="265" t="s">
        <v>222</v>
      </c>
      <c r="C16" s="266" t="s">
        <v>1</v>
      </c>
      <c r="D16" s="406">
        <v>1396</v>
      </c>
      <c r="E16" s="330"/>
      <c r="F16" s="115">
        <f t="shared" si="1"/>
        <v>0</v>
      </c>
      <c r="G16" s="176"/>
      <c r="H16" s="559"/>
      <c r="T16" s="178"/>
      <c r="U16" s="178"/>
      <c r="V16" s="178"/>
      <c r="W16" s="178"/>
    </row>
    <row r="17" spans="1:23" s="177" customFormat="1" ht="15.75" customHeight="1" x14ac:dyDescent="0.15">
      <c r="A17" s="269"/>
      <c r="B17" s="265" t="s">
        <v>461</v>
      </c>
      <c r="C17" s="266" t="s">
        <v>1</v>
      </c>
      <c r="D17" s="411">
        <v>102</v>
      </c>
      <c r="E17" s="97"/>
      <c r="F17" s="115">
        <f t="shared" si="1"/>
        <v>0</v>
      </c>
      <c r="G17" s="176"/>
      <c r="H17" s="559"/>
      <c r="T17" s="178"/>
      <c r="U17" s="178"/>
      <c r="V17" s="178"/>
      <c r="W17" s="178"/>
    </row>
    <row r="18" spans="1:23" s="177" customFormat="1" ht="15.75" customHeight="1" x14ac:dyDescent="0.15">
      <c r="A18" s="269"/>
      <c r="B18" s="409" t="s">
        <v>459</v>
      </c>
      <c r="C18" s="403" t="s">
        <v>1</v>
      </c>
      <c r="D18" s="406">
        <v>12</v>
      </c>
      <c r="E18" s="97"/>
      <c r="F18" s="115">
        <f t="shared" ref="F18:F19" si="2">+D18*E18</f>
        <v>0</v>
      </c>
      <c r="G18" s="176"/>
      <c r="H18" s="559"/>
      <c r="T18" s="178"/>
      <c r="U18" s="178"/>
      <c r="V18" s="178"/>
      <c r="W18" s="178"/>
    </row>
    <row r="19" spans="1:23" s="177" customFormat="1" ht="15.75" customHeight="1" x14ac:dyDescent="0.15">
      <c r="A19" s="269"/>
      <c r="B19" s="409" t="s">
        <v>410</v>
      </c>
      <c r="C19" s="403" t="s">
        <v>331</v>
      </c>
      <c r="D19" s="406">
        <v>141</v>
      </c>
      <c r="E19" s="97"/>
      <c r="F19" s="115">
        <f t="shared" si="2"/>
        <v>0</v>
      </c>
      <c r="G19" s="176"/>
      <c r="H19" s="559"/>
      <c r="T19" s="178"/>
      <c r="U19" s="178"/>
      <c r="V19" s="178"/>
      <c r="W19" s="178"/>
    </row>
    <row r="20" spans="1:23" s="177" customFormat="1" ht="15.6" customHeight="1" x14ac:dyDescent="0.15">
      <c r="A20" s="269"/>
      <c r="B20" s="270"/>
      <c r="C20" s="266"/>
      <c r="D20" s="267"/>
      <c r="E20" s="97"/>
      <c r="F20" s="115"/>
      <c r="G20" s="176"/>
      <c r="H20" s="559"/>
      <c r="T20" s="178"/>
      <c r="U20" s="178"/>
      <c r="V20" s="178"/>
      <c r="W20" s="178"/>
    </row>
    <row r="21" spans="1:23" s="177" customFormat="1" ht="15.75" customHeight="1" x14ac:dyDescent="0.15">
      <c r="A21" s="269" t="s">
        <v>70</v>
      </c>
      <c r="B21" s="270" t="s">
        <v>71</v>
      </c>
      <c r="C21" s="266"/>
      <c r="D21" s="267"/>
      <c r="E21" s="97"/>
      <c r="F21" s="115"/>
      <c r="G21" s="176"/>
      <c r="H21" s="559"/>
      <c r="T21" s="178"/>
      <c r="U21" s="178"/>
      <c r="V21" s="178"/>
      <c r="W21" s="178"/>
    </row>
    <row r="22" spans="1:23" s="177" customFormat="1" ht="15.75" customHeight="1" x14ac:dyDescent="0.15">
      <c r="A22" s="269"/>
      <c r="B22" s="265" t="s">
        <v>401</v>
      </c>
      <c r="C22" s="266" t="s">
        <v>1</v>
      </c>
      <c r="D22" s="267">
        <v>550</v>
      </c>
      <c r="E22" s="97"/>
      <c r="F22" s="115">
        <f t="shared" si="1"/>
        <v>0</v>
      </c>
      <c r="G22" s="176"/>
      <c r="H22" s="559"/>
      <c r="T22" s="178"/>
      <c r="U22" s="178"/>
      <c r="V22" s="178"/>
      <c r="W22" s="178"/>
    </row>
    <row r="23" spans="1:23" s="177" customFormat="1" ht="15.75" customHeight="1" x14ac:dyDescent="0.15">
      <c r="A23" s="269"/>
      <c r="B23" s="409" t="s">
        <v>462</v>
      </c>
      <c r="C23" s="403" t="s">
        <v>1</v>
      </c>
      <c r="D23" s="406">
        <v>6</v>
      </c>
      <c r="E23" s="97"/>
      <c r="F23" s="115">
        <f t="shared" ref="F23" si="3">+D23*E23</f>
        <v>0</v>
      </c>
      <c r="G23" s="176"/>
      <c r="H23" s="559"/>
      <c r="T23" s="178"/>
      <c r="U23" s="178"/>
      <c r="V23" s="178"/>
      <c r="W23" s="178"/>
    </row>
    <row r="24" spans="1:23" s="177" customFormat="1" ht="15.75" customHeight="1" x14ac:dyDescent="0.15">
      <c r="A24" s="275"/>
      <c r="B24" s="276"/>
      <c r="C24" s="277"/>
      <c r="D24" s="278"/>
      <c r="E24" s="97"/>
      <c r="F24" s="115"/>
      <c r="G24" s="176"/>
      <c r="H24" s="559"/>
      <c r="T24" s="178"/>
      <c r="U24" s="178"/>
      <c r="V24" s="178"/>
      <c r="W24" s="178"/>
    </row>
    <row r="25" spans="1:23" s="177" customFormat="1" ht="15.75" customHeight="1" x14ac:dyDescent="0.15">
      <c r="A25" s="269" t="s">
        <v>99</v>
      </c>
      <c r="B25" s="270" t="s">
        <v>65</v>
      </c>
      <c r="C25" s="266"/>
      <c r="D25" s="267"/>
      <c r="E25" s="97"/>
      <c r="F25" s="115"/>
      <c r="G25" s="176"/>
      <c r="H25" s="559"/>
      <c r="T25" s="178"/>
      <c r="U25" s="178"/>
      <c r="V25" s="178"/>
      <c r="W25" s="178"/>
    </row>
    <row r="26" spans="1:23" s="177" customFormat="1" ht="15.75" customHeight="1" x14ac:dyDescent="0.15">
      <c r="A26" s="271"/>
      <c r="B26" s="409" t="s">
        <v>619</v>
      </c>
      <c r="C26" s="257" t="s">
        <v>64</v>
      </c>
      <c r="D26" s="406">
        <v>45</v>
      </c>
      <c r="E26" s="97"/>
      <c r="F26" s="115">
        <f t="shared" si="1"/>
        <v>0</v>
      </c>
      <c r="G26" s="176"/>
      <c r="H26" s="559"/>
      <c r="T26" s="178"/>
      <c r="U26" s="178"/>
      <c r="V26" s="178"/>
      <c r="W26" s="178"/>
    </row>
    <row r="27" spans="1:23" s="177" customFormat="1" ht="15.75" customHeight="1" x14ac:dyDescent="0.15">
      <c r="A27" s="271"/>
      <c r="B27" s="409" t="s">
        <v>618</v>
      </c>
      <c r="C27" s="257" t="s">
        <v>64</v>
      </c>
      <c r="D27" s="406">
        <v>72</v>
      </c>
      <c r="E27" s="97"/>
      <c r="F27" s="115">
        <f t="shared" si="1"/>
        <v>0</v>
      </c>
      <c r="G27" s="176"/>
      <c r="H27" s="559"/>
      <c r="T27" s="178"/>
      <c r="U27" s="178"/>
      <c r="V27" s="178"/>
      <c r="W27" s="178"/>
    </row>
    <row r="28" spans="1:23" s="177" customFormat="1" ht="15.75" customHeight="1" x14ac:dyDescent="0.15">
      <c r="A28" s="271"/>
      <c r="B28" s="409" t="s">
        <v>724</v>
      </c>
      <c r="C28" s="257" t="s">
        <v>64</v>
      </c>
      <c r="D28" s="406">
        <v>8</v>
      </c>
      <c r="E28" s="97"/>
      <c r="F28" s="115">
        <f t="shared" si="1"/>
        <v>0</v>
      </c>
      <c r="G28" s="176"/>
      <c r="H28" s="559"/>
      <c r="T28" s="178"/>
      <c r="U28" s="178"/>
      <c r="V28" s="178"/>
      <c r="W28" s="178"/>
    </row>
    <row r="29" spans="1:23" s="177" customFormat="1" ht="15.75" customHeight="1" x14ac:dyDescent="0.15">
      <c r="A29" s="397"/>
      <c r="B29" s="409" t="s">
        <v>723</v>
      </c>
      <c r="C29" s="398" t="s">
        <v>64</v>
      </c>
      <c r="D29" s="406">
        <v>5</v>
      </c>
      <c r="E29" s="97"/>
      <c r="F29" s="115">
        <f t="shared" ref="F29:F31" si="4">+D29*E29</f>
        <v>0</v>
      </c>
      <c r="G29" s="176"/>
      <c r="H29" s="559"/>
      <c r="T29" s="178"/>
      <c r="U29" s="178"/>
      <c r="V29" s="178"/>
      <c r="W29" s="178"/>
    </row>
    <row r="30" spans="1:23" s="177" customFormat="1" ht="15.75" customHeight="1" x14ac:dyDescent="0.15">
      <c r="A30" s="397"/>
      <c r="B30" s="812"/>
      <c r="C30" s="804"/>
      <c r="D30" s="406"/>
      <c r="E30" s="97"/>
      <c r="F30" s="115">
        <f t="shared" si="4"/>
        <v>0</v>
      </c>
      <c r="G30" s="176"/>
      <c r="H30" s="559"/>
      <c r="T30" s="178"/>
      <c r="U30" s="178"/>
      <c r="V30" s="178"/>
      <c r="W30" s="178"/>
    </row>
    <row r="31" spans="1:23" s="808" customFormat="1" ht="15.75" customHeight="1" x14ac:dyDescent="0.15">
      <c r="A31" s="802" t="s">
        <v>397</v>
      </c>
      <c r="B31" s="803" t="s">
        <v>398</v>
      </c>
      <c r="C31" s="804"/>
      <c r="D31" s="259"/>
      <c r="E31" s="805"/>
      <c r="F31" s="806">
        <f t="shared" si="4"/>
        <v>0</v>
      </c>
      <c r="G31" s="807"/>
      <c r="T31" s="809"/>
      <c r="U31" s="809"/>
      <c r="V31" s="809"/>
      <c r="W31" s="809"/>
    </row>
    <row r="32" spans="1:23" s="808" customFormat="1" ht="15.75" customHeight="1" x14ac:dyDescent="0.15">
      <c r="A32" s="802"/>
      <c r="B32" s="758" t="s">
        <v>399</v>
      </c>
      <c r="C32" s="398" t="s">
        <v>1</v>
      </c>
      <c r="D32" s="259">
        <v>535</v>
      </c>
      <c r="E32" s="810"/>
      <c r="F32" s="806">
        <f>+D32*E32</f>
        <v>0</v>
      </c>
      <c r="G32" s="807"/>
      <c r="T32" s="809"/>
      <c r="U32" s="809"/>
      <c r="V32" s="809"/>
      <c r="W32" s="809"/>
    </row>
    <row r="33" spans="1:23" s="808" customFormat="1" ht="15.75" customHeight="1" x14ac:dyDescent="0.15">
      <c r="A33" s="811"/>
      <c r="B33" s="758" t="s">
        <v>400</v>
      </c>
      <c r="C33" s="398" t="s">
        <v>1</v>
      </c>
      <c r="D33" s="259">
        <v>535</v>
      </c>
      <c r="E33" s="805"/>
      <c r="F33" s="806">
        <f>+D33*E33</f>
        <v>0</v>
      </c>
      <c r="G33" s="807"/>
      <c r="T33" s="809"/>
      <c r="U33" s="809"/>
      <c r="V33" s="809"/>
      <c r="W33" s="809"/>
    </row>
    <row r="34" spans="1:23" s="177" customFormat="1" ht="15.75" customHeight="1" x14ac:dyDescent="0.15">
      <c r="A34" s="271"/>
      <c r="B34" s="256"/>
      <c r="C34" s="257"/>
      <c r="D34" s="267"/>
      <c r="E34" s="747"/>
      <c r="F34" s="212"/>
      <c r="G34" s="176"/>
      <c r="H34" s="559"/>
      <c r="T34" s="178"/>
      <c r="U34" s="178"/>
      <c r="V34" s="178"/>
      <c r="W34" s="178"/>
    </row>
    <row r="35" spans="1:23" s="177" customFormat="1" ht="15.75" customHeight="1" x14ac:dyDescent="0.15">
      <c r="A35" s="118"/>
      <c r="B35" s="119"/>
      <c r="C35" s="120"/>
      <c r="D35" s="121"/>
      <c r="E35" s="1092"/>
      <c r="F35" s="122"/>
      <c r="G35" s="176"/>
      <c r="H35" s="559"/>
      <c r="T35" s="178"/>
      <c r="U35" s="178"/>
      <c r="V35" s="178"/>
      <c r="W35" s="178"/>
    </row>
    <row r="36" spans="1:23" s="186" customFormat="1" ht="15.75" customHeight="1" x14ac:dyDescent="0.15">
      <c r="A36" s="123" t="s">
        <v>63</v>
      </c>
      <c r="B36" s="124" t="s">
        <v>25</v>
      </c>
      <c r="C36" s="120"/>
      <c r="D36" s="121"/>
      <c r="E36" s="1092"/>
      <c r="F36" s="125">
        <f>SUM(F11:F34)</f>
        <v>0</v>
      </c>
      <c r="G36" s="185"/>
      <c r="H36" s="559"/>
      <c r="I36" s="177"/>
      <c r="Q36" s="187"/>
      <c r="R36" s="187"/>
      <c r="S36" s="187"/>
      <c r="T36" s="187"/>
      <c r="U36" s="187"/>
      <c r="V36" s="187"/>
      <c r="W36" s="187"/>
    </row>
    <row r="37" spans="1:23" s="177" customFormat="1" ht="15.75" customHeight="1" x14ac:dyDescent="0.15">
      <c r="A37" s="98"/>
      <c r="B37" s="132"/>
      <c r="C37" s="133"/>
      <c r="D37" s="134"/>
      <c r="E37" s="172"/>
      <c r="F37" s="135"/>
      <c r="G37" s="176"/>
      <c r="H37" s="559"/>
      <c r="T37" s="178"/>
      <c r="U37" s="178"/>
      <c r="V37" s="178"/>
      <c r="W37" s="178"/>
    </row>
    <row r="38" spans="1:23" s="177" customFormat="1" ht="15.75" customHeight="1" x14ac:dyDescent="0.15">
      <c r="A38" s="200" t="s">
        <v>81</v>
      </c>
      <c r="B38" s="99" t="s">
        <v>36</v>
      </c>
      <c r="C38" s="100"/>
      <c r="D38" s="213"/>
      <c r="E38" s="1014"/>
      <c r="F38" s="214"/>
      <c r="G38" s="176"/>
      <c r="H38" s="559"/>
      <c r="T38" s="188"/>
      <c r="U38" s="188"/>
      <c r="V38" s="188"/>
      <c r="W38" s="188"/>
    </row>
    <row r="39" spans="1:23" s="177" customFormat="1" ht="15.75" customHeight="1" x14ac:dyDescent="0.15">
      <c r="A39" s="98" t="s">
        <v>60</v>
      </c>
      <c r="B39" s="99" t="s">
        <v>436</v>
      </c>
      <c r="C39" s="100"/>
      <c r="D39" s="215"/>
      <c r="E39" s="1014"/>
      <c r="F39" s="214"/>
      <c r="G39" s="176"/>
      <c r="H39" s="559"/>
      <c r="T39" s="182"/>
      <c r="U39" s="182"/>
      <c r="V39" s="182"/>
      <c r="W39" s="182"/>
    </row>
    <row r="40" spans="1:23" s="190" customFormat="1" ht="15.75" customHeight="1" x14ac:dyDescent="0.15">
      <c r="A40" s="201" t="s">
        <v>18</v>
      </c>
      <c r="B40" s="202" t="s">
        <v>19</v>
      </c>
      <c r="C40" s="203" t="s">
        <v>20</v>
      </c>
      <c r="D40" s="204" t="s">
        <v>21</v>
      </c>
      <c r="E40" s="1020" t="s">
        <v>22</v>
      </c>
      <c r="F40" s="205" t="s">
        <v>23</v>
      </c>
      <c r="G40" s="189"/>
      <c r="H40" s="559"/>
      <c r="I40" s="177"/>
      <c r="T40" s="191"/>
      <c r="U40" s="191"/>
      <c r="V40" s="191"/>
      <c r="W40" s="191"/>
    </row>
    <row r="41" spans="1:23" s="190" customFormat="1" ht="15.75" customHeight="1" x14ac:dyDescent="0.15">
      <c r="A41" s="216"/>
      <c r="B41" s="217"/>
      <c r="C41" s="218"/>
      <c r="D41" s="219"/>
      <c r="E41" s="1087"/>
      <c r="F41" s="220"/>
      <c r="G41" s="189"/>
      <c r="H41" s="559"/>
      <c r="I41" s="177"/>
      <c r="T41" s="191"/>
      <c r="U41" s="191"/>
      <c r="V41" s="191"/>
      <c r="W41" s="191"/>
    </row>
    <row r="42" spans="1:23" s="177" customFormat="1" ht="15.75" customHeight="1" x14ac:dyDescent="0.15">
      <c r="A42" s="111" t="s">
        <v>62</v>
      </c>
      <c r="B42" s="279" t="s">
        <v>147</v>
      </c>
      <c r="C42" s="266"/>
      <c r="D42" s="280"/>
      <c r="E42" s="988"/>
      <c r="F42" s="115"/>
      <c r="G42" s="176"/>
      <c r="H42" s="559"/>
      <c r="T42" s="178"/>
      <c r="U42" s="178"/>
      <c r="V42" s="178"/>
      <c r="W42" s="178"/>
    </row>
    <row r="43" spans="1:23" s="177" customFormat="1" ht="15.75" customHeight="1" x14ac:dyDescent="0.15">
      <c r="A43" s="221"/>
      <c r="B43" s="283" t="s">
        <v>131</v>
      </c>
      <c r="C43" s="266" t="s">
        <v>61</v>
      </c>
      <c r="D43" s="394">
        <v>16790</v>
      </c>
      <c r="E43" s="184"/>
      <c r="F43" s="115">
        <f t="shared" ref="F43:F46" si="5">+D43*E43</f>
        <v>0</v>
      </c>
      <c r="G43" s="176"/>
      <c r="H43" s="559"/>
      <c r="T43" s="178"/>
      <c r="U43" s="178"/>
      <c r="V43" s="178"/>
      <c r="W43" s="178"/>
    </row>
    <row r="44" spans="1:23" s="177" customFormat="1" ht="15.75" customHeight="1" x14ac:dyDescent="0.15">
      <c r="A44" s="221"/>
      <c r="B44" s="283" t="s">
        <v>132</v>
      </c>
      <c r="C44" s="281" t="s">
        <v>61</v>
      </c>
      <c r="D44" s="280">
        <v>2530</v>
      </c>
      <c r="E44" s="184"/>
      <c r="F44" s="115">
        <f t="shared" si="5"/>
        <v>0</v>
      </c>
      <c r="G44" s="176"/>
      <c r="H44" s="559"/>
      <c r="T44" s="178"/>
      <c r="U44" s="178"/>
      <c r="V44" s="178"/>
      <c r="W44" s="178"/>
    </row>
    <row r="45" spans="1:23" s="177" customFormat="1" ht="15.75" customHeight="1" x14ac:dyDescent="0.15">
      <c r="A45" s="221"/>
      <c r="B45" s="283" t="s">
        <v>456</v>
      </c>
      <c r="C45" s="281" t="s">
        <v>61</v>
      </c>
      <c r="D45" s="280">
        <v>198</v>
      </c>
      <c r="E45" s="184"/>
      <c r="F45" s="115">
        <f t="shared" ref="F45" si="6">+D45*E45</f>
        <v>0</v>
      </c>
      <c r="G45" s="176"/>
      <c r="H45" s="559"/>
      <c r="T45" s="178"/>
      <c r="U45" s="178"/>
      <c r="V45" s="178"/>
      <c r="W45" s="178"/>
    </row>
    <row r="46" spans="1:23" s="177" customFormat="1" ht="15.75" customHeight="1" x14ac:dyDescent="0.15">
      <c r="A46" s="221"/>
      <c r="B46" s="283" t="s">
        <v>133</v>
      </c>
      <c r="C46" s="266" t="s">
        <v>61</v>
      </c>
      <c r="D46" s="280">
        <v>1240</v>
      </c>
      <c r="E46" s="184"/>
      <c r="F46" s="115">
        <f t="shared" si="5"/>
        <v>0</v>
      </c>
      <c r="G46" s="176"/>
      <c r="H46" s="559"/>
      <c r="T46" s="178"/>
      <c r="U46" s="178"/>
      <c r="V46" s="178"/>
      <c r="W46" s="178"/>
    </row>
    <row r="47" spans="1:23" s="177" customFormat="1" ht="15.75" customHeight="1" x14ac:dyDescent="0.15">
      <c r="A47" s="221"/>
      <c r="B47" s="283" t="s">
        <v>455</v>
      </c>
      <c r="C47" s="403" t="s">
        <v>61</v>
      </c>
      <c r="D47" s="280">
        <v>20</v>
      </c>
      <c r="E47" s="184"/>
      <c r="F47" s="115">
        <f t="shared" ref="F47" si="7">+D47*E47</f>
        <v>0</v>
      </c>
      <c r="G47" s="176"/>
      <c r="H47" s="559"/>
      <c r="T47" s="178"/>
      <c r="U47" s="178"/>
      <c r="V47" s="178"/>
      <c r="W47" s="178"/>
    </row>
    <row r="48" spans="1:23" s="177" customFormat="1" ht="15.75" customHeight="1" x14ac:dyDescent="0.15">
      <c r="A48" s="221"/>
      <c r="B48" s="283" t="s">
        <v>454</v>
      </c>
      <c r="C48" s="403" t="s">
        <v>2</v>
      </c>
      <c r="D48" s="280">
        <v>45</v>
      </c>
      <c r="E48" s="184"/>
      <c r="F48" s="115">
        <f t="shared" ref="F48" si="8">+D48*E48</f>
        <v>0</v>
      </c>
      <c r="G48" s="176"/>
      <c r="H48" s="559"/>
      <c r="T48" s="178"/>
      <c r="U48" s="178"/>
      <c r="V48" s="178"/>
      <c r="W48" s="178"/>
    </row>
    <row r="49" spans="1:23" s="177" customFormat="1" ht="15.75" customHeight="1" x14ac:dyDescent="0.15">
      <c r="A49" s="221"/>
      <c r="B49" s="283" t="s">
        <v>330</v>
      </c>
      <c r="C49" s="403" t="s">
        <v>331</v>
      </c>
      <c r="D49" s="280">
        <v>98</v>
      </c>
      <c r="E49" s="184"/>
      <c r="F49" s="115">
        <f t="shared" ref="F49" si="9">+D49*E49</f>
        <v>0</v>
      </c>
      <c r="G49" s="176"/>
      <c r="H49" s="559"/>
      <c r="T49" s="178"/>
      <c r="U49" s="178"/>
      <c r="V49" s="178"/>
      <c r="W49" s="178"/>
    </row>
    <row r="50" spans="1:23" s="177" customFormat="1" ht="15.75" customHeight="1" x14ac:dyDescent="0.15">
      <c r="A50" s="221"/>
      <c r="B50" s="283" t="s">
        <v>329</v>
      </c>
      <c r="C50" s="403" t="s">
        <v>1</v>
      </c>
      <c r="D50" s="280">
        <v>535</v>
      </c>
      <c r="E50" s="184"/>
      <c r="F50" s="115">
        <f t="shared" ref="F50" si="10">+D50*E50</f>
        <v>0</v>
      </c>
      <c r="G50" s="176"/>
      <c r="H50" s="559"/>
      <c r="T50" s="178"/>
      <c r="U50" s="178"/>
      <c r="V50" s="178"/>
      <c r="W50" s="178"/>
    </row>
    <row r="51" spans="1:23" s="177" customFormat="1" ht="15.75" customHeight="1" x14ac:dyDescent="0.15">
      <c r="A51" s="223"/>
      <c r="B51" s="224"/>
      <c r="C51" s="225"/>
      <c r="D51" s="226"/>
      <c r="E51" s="1093"/>
      <c r="F51" s="227"/>
      <c r="G51" s="176"/>
      <c r="H51" s="559"/>
      <c r="T51" s="178"/>
      <c r="U51" s="178"/>
      <c r="V51" s="178"/>
      <c r="W51" s="178"/>
    </row>
    <row r="52" spans="1:23" s="177" customFormat="1" ht="15.75" customHeight="1" x14ac:dyDescent="0.15">
      <c r="A52" s="118"/>
      <c r="B52" s="228"/>
      <c r="C52" s="120"/>
      <c r="D52" s="121"/>
      <c r="E52" s="1092"/>
      <c r="F52" s="122"/>
      <c r="G52" s="176"/>
      <c r="H52" s="559"/>
      <c r="T52" s="178"/>
      <c r="U52" s="178"/>
      <c r="V52" s="178"/>
      <c r="W52" s="178"/>
    </row>
    <row r="53" spans="1:23" s="186" customFormat="1" ht="15.75" customHeight="1" x14ac:dyDescent="0.15">
      <c r="A53" s="123" t="s">
        <v>60</v>
      </c>
      <c r="B53" s="124" t="s">
        <v>25</v>
      </c>
      <c r="C53" s="120"/>
      <c r="D53" s="121"/>
      <c r="E53" s="1092"/>
      <c r="F53" s="125">
        <f>SUM(F43:F50)</f>
        <v>0</v>
      </c>
      <c r="G53" s="185"/>
      <c r="H53" s="559"/>
      <c r="I53" s="177"/>
      <c r="T53" s="192"/>
      <c r="U53" s="192"/>
      <c r="V53" s="192"/>
      <c r="W53" s="192"/>
    </row>
    <row r="54" spans="1:23" s="177" customFormat="1" ht="15.75" customHeight="1" x14ac:dyDescent="0.15">
      <c r="A54" s="98"/>
      <c r="B54" s="132"/>
      <c r="C54" s="133"/>
      <c r="D54" s="134"/>
      <c r="E54" s="172"/>
      <c r="F54" s="135"/>
      <c r="G54" s="176"/>
      <c r="H54" s="559"/>
      <c r="T54" s="178"/>
      <c r="U54" s="178"/>
      <c r="V54" s="178"/>
      <c r="W54" s="178"/>
    </row>
    <row r="55" spans="1:23" s="177" customFormat="1" ht="15.75" customHeight="1" x14ac:dyDescent="0.15">
      <c r="A55" s="200" t="s">
        <v>81</v>
      </c>
      <c r="B55" s="99" t="s">
        <v>36</v>
      </c>
      <c r="C55" s="100"/>
      <c r="D55" s="213"/>
      <c r="E55" s="1014"/>
      <c r="F55" s="214"/>
      <c r="G55" s="176"/>
      <c r="H55" s="559"/>
      <c r="T55" s="178"/>
      <c r="U55" s="178"/>
      <c r="V55" s="178"/>
      <c r="W55" s="178"/>
    </row>
    <row r="56" spans="1:23" s="177" customFormat="1" ht="15.75" customHeight="1" x14ac:dyDescent="0.15">
      <c r="A56" s="98" t="s">
        <v>56</v>
      </c>
      <c r="B56" s="99" t="s">
        <v>59</v>
      </c>
      <c r="C56" s="100"/>
      <c r="D56" s="215"/>
      <c r="E56" s="1014"/>
      <c r="F56" s="214"/>
      <c r="G56" s="176"/>
      <c r="H56" s="559"/>
      <c r="T56" s="178"/>
      <c r="U56" s="178"/>
      <c r="V56" s="178"/>
      <c r="W56" s="178"/>
    </row>
    <row r="57" spans="1:23" s="177" customFormat="1" ht="15.75" customHeight="1" x14ac:dyDescent="0.15">
      <c r="A57" s="201" t="s">
        <v>18</v>
      </c>
      <c r="B57" s="202" t="s">
        <v>19</v>
      </c>
      <c r="C57" s="203" t="s">
        <v>20</v>
      </c>
      <c r="D57" s="204" t="s">
        <v>21</v>
      </c>
      <c r="E57" s="1020" t="s">
        <v>22</v>
      </c>
      <c r="F57" s="205" t="s">
        <v>23</v>
      </c>
      <c r="G57" s="176"/>
      <c r="H57" s="559"/>
      <c r="T57" s="178"/>
      <c r="U57" s="178"/>
      <c r="V57" s="178"/>
      <c r="W57" s="178"/>
    </row>
    <row r="58" spans="1:23" s="177" customFormat="1" ht="15.75" customHeight="1" x14ac:dyDescent="0.15">
      <c r="A58" s="216"/>
      <c r="B58" s="229"/>
      <c r="C58" s="218"/>
      <c r="D58" s="219"/>
      <c r="E58" s="1087"/>
      <c r="F58" s="220"/>
      <c r="G58" s="176"/>
      <c r="H58" s="559"/>
      <c r="T58" s="178"/>
      <c r="U58" s="178"/>
      <c r="V58" s="178"/>
      <c r="W58" s="178"/>
    </row>
    <row r="59" spans="1:23" s="177" customFormat="1" ht="15.75" customHeight="1" x14ac:dyDescent="0.15">
      <c r="A59" s="230" t="s">
        <v>58</v>
      </c>
      <c r="B59" s="231" t="s">
        <v>403</v>
      </c>
      <c r="C59" s="113" t="s">
        <v>13</v>
      </c>
      <c r="D59" s="140"/>
      <c r="E59" s="97"/>
      <c r="F59" s="115"/>
      <c r="G59" s="176"/>
      <c r="H59" s="559"/>
      <c r="T59" s="178"/>
      <c r="U59" s="178"/>
      <c r="V59" s="178"/>
      <c r="W59" s="178"/>
    </row>
    <row r="60" spans="1:23" s="177" customFormat="1" ht="15.75" customHeight="1" x14ac:dyDescent="0.15">
      <c r="A60" s="273"/>
      <c r="B60" s="274" t="s">
        <v>402</v>
      </c>
      <c r="C60" s="266" t="s">
        <v>55</v>
      </c>
      <c r="D60" s="280">
        <v>67</v>
      </c>
      <c r="E60" s="97"/>
      <c r="F60" s="115">
        <f t="shared" ref="F60:F64" si="11">+D60*E60</f>
        <v>0</v>
      </c>
      <c r="G60" s="176"/>
      <c r="H60" s="559"/>
      <c r="T60" s="178"/>
      <c r="U60" s="178"/>
      <c r="V60" s="178"/>
      <c r="W60" s="178"/>
    </row>
    <row r="61" spans="1:23" s="177" customFormat="1" ht="15.75" customHeight="1" x14ac:dyDescent="0.15">
      <c r="A61" s="273"/>
      <c r="B61" s="274" t="s">
        <v>457</v>
      </c>
      <c r="C61" s="266" t="s">
        <v>55</v>
      </c>
      <c r="D61" s="394">
        <v>63</v>
      </c>
      <c r="E61" s="97"/>
      <c r="F61" s="115">
        <f t="shared" si="11"/>
        <v>0</v>
      </c>
      <c r="G61" s="176"/>
      <c r="H61" s="559"/>
      <c r="T61" s="178"/>
      <c r="U61" s="178"/>
      <c r="V61" s="178"/>
      <c r="W61" s="178"/>
    </row>
    <row r="62" spans="1:23" s="177" customFormat="1" ht="15.75" customHeight="1" x14ac:dyDescent="0.15">
      <c r="A62" s="273"/>
      <c r="B62" s="274" t="s">
        <v>406</v>
      </c>
      <c r="C62" s="403" t="s">
        <v>55</v>
      </c>
      <c r="D62" s="280">
        <v>125</v>
      </c>
      <c r="E62" s="97"/>
      <c r="F62" s="115">
        <f t="shared" ref="F62" si="12">+D62*E62</f>
        <v>0</v>
      </c>
      <c r="G62" s="176"/>
      <c r="H62" s="559"/>
      <c r="T62" s="178"/>
      <c r="U62" s="178"/>
      <c r="V62" s="178"/>
      <c r="W62" s="178"/>
    </row>
    <row r="63" spans="1:23" s="177" customFormat="1" ht="15.75" customHeight="1" x14ac:dyDescent="0.15">
      <c r="A63" s="273"/>
      <c r="B63" s="274" t="s">
        <v>404</v>
      </c>
      <c r="C63" s="266" t="s">
        <v>55</v>
      </c>
      <c r="D63" s="280">
        <v>110</v>
      </c>
      <c r="E63" s="97"/>
      <c r="F63" s="115">
        <f t="shared" si="11"/>
        <v>0</v>
      </c>
      <c r="G63" s="176"/>
      <c r="H63" s="559"/>
      <c r="T63" s="178"/>
      <c r="U63" s="178"/>
      <c r="V63" s="178"/>
      <c r="W63" s="178"/>
    </row>
    <row r="64" spans="1:23" s="177" customFormat="1" ht="15.75" customHeight="1" x14ac:dyDescent="0.15">
      <c r="A64" s="273"/>
      <c r="B64" s="274" t="s">
        <v>405</v>
      </c>
      <c r="C64" s="266" t="s">
        <v>55</v>
      </c>
      <c r="D64" s="280">
        <v>9</v>
      </c>
      <c r="E64" s="97"/>
      <c r="F64" s="115">
        <f t="shared" si="11"/>
        <v>0</v>
      </c>
      <c r="G64" s="176"/>
      <c r="H64" s="559"/>
      <c r="T64" s="178"/>
      <c r="U64" s="178"/>
      <c r="V64" s="178"/>
      <c r="W64" s="178"/>
    </row>
    <row r="65" spans="1:23" s="177" customFormat="1" ht="15.75" customHeight="1" x14ac:dyDescent="0.15">
      <c r="A65" s="273"/>
      <c r="B65" s="282"/>
      <c r="C65" s="266"/>
      <c r="D65" s="280"/>
      <c r="E65" s="97"/>
      <c r="F65" s="115"/>
      <c r="G65" s="176"/>
      <c r="H65" s="559"/>
      <c r="T65" s="178"/>
      <c r="U65" s="178"/>
      <c r="V65" s="178"/>
      <c r="W65" s="178"/>
    </row>
    <row r="66" spans="1:23" s="177" customFormat="1" ht="15.75" customHeight="1" x14ac:dyDescent="0.15">
      <c r="A66" s="402" t="s">
        <v>57</v>
      </c>
      <c r="B66" s="282" t="s">
        <v>80</v>
      </c>
      <c r="C66" s="266"/>
      <c r="D66" s="280"/>
      <c r="E66" s="97"/>
      <c r="F66" s="115"/>
      <c r="G66" s="176"/>
      <c r="H66" s="559"/>
      <c r="T66" s="178"/>
      <c r="U66" s="178"/>
      <c r="V66" s="178"/>
      <c r="W66" s="178"/>
    </row>
    <row r="67" spans="1:23" s="177" customFormat="1" ht="15.75" customHeight="1" x14ac:dyDescent="0.15">
      <c r="A67" s="273"/>
      <c r="B67" s="274" t="s">
        <v>219</v>
      </c>
      <c r="C67" s="266" t="s">
        <v>1</v>
      </c>
      <c r="D67" s="280">
        <v>535</v>
      </c>
      <c r="E67" s="97"/>
      <c r="F67" s="115">
        <f t="shared" ref="F67:F68" si="13">+D67*E67</f>
        <v>0</v>
      </c>
      <c r="G67" s="176"/>
      <c r="H67" s="559"/>
      <c r="T67" s="178"/>
      <c r="U67" s="178"/>
      <c r="V67" s="178"/>
      <c r="W67" s="178"/>
    </row>
    <row r="68" spans="1:23" s="177" customFormat="1" ht="15.75" customHeight="1" x14ac:dyDescent="0.15">
      <c r="A68" s="273"/>
      <c r="B68" s="274" t="s">
        <v>220</v>
      </c>
      <c r="C68" s="266" t="s">
        <v>1</v>
      </c>
      <c r="D68" s="280">
        <v>550</v>
      </c>
      <c r="E68" s="97"/>
      <c r="F68" s="115">
        <f t="shared" si="13"/>
        <v>0</v>
      </c>
      <c r="G68" s="176"/>
      <c r="H68" s="559"/>
      <c r="T68" s="178"/>
      <c r="U68" s="178"/>
      <c r="V68" s="178"/>
      <c r="W68" s="178"/>
    </row>
    <row r="69" spans="1:23" s="177" customFormat="1" ht="15.75" customHeight="1" x14ac:dyDescent="0.15">
      <c r="A69" s="221"/>
      <c r="B69" s="232"/>
      <c r="C69" s="222"/>
      <c r="D69" s="140"/>
      <c r="E69" s="1094"/>
      <c r="F69" s="115"/>
      <c r="G69" s="176"/>
      <c r="H69" s="559"/>
      <c r="T69" s="178"/>
      <c r="U69" s="178"/>
      <c r="V69" s="178"/>
      <c r="W69" s="178"/>
    </row>
    <row r="70" spans="1:23" s="177" customFormat="1" ht="15.75" customHeight="1" x14ac:dyDescent="0.15">
      <c r="A70" s="118"/>
      <c r="B70" s="228"/>
      <c r="C70" s="120"/>
      <c r="D70" s="121"/>
      <c r="E70" s="1092"/>
      <c r="F70" s="122"/>
      <c r="G70" s="176"/>
      <c r="H70" s="559"/>
      <c r="T70" s="178"/>
      <c r="U70" s="178"/>
      <c r="V70" s="178"/>
      <c r="W70" s="178"/>
    </row>
    <row r="71" spans="1:23" s="186" customFormat="1" ht="15.75" customHeight="1" x14ac:dyDescent="0.15">
      <c r="A71" s="123" t="s">
        <v>56</v>
      </c>
      <c r="B71" s="124" t="s">
        <v>25</v>
      </c>
      <c r="C71" s="120"/>
      <c r="D71" s="121"/>
      <c r="E71" s="1092"/>
      <c r="F71" s="125">
        <f>SUM(F60:F68)</f>
        <v>0</v>
      </c>
      <c r="G71" s="185"/>
      <c r="H71" s="559"/>
      <c r="I71" s="177"/>
      <c r="T71" s="192"/>
      <c r="U71" s="192"/>
      <c r="V71" s="192"/>
      <c r="W71" s="192"/>
    </row>
    <row r="72" spans="1:23" ht="15.75" customHeight="1" x14ac:dyDescent="0.15">
      <c r="A72" s="233"/>
      <c r="B72" s="234"/>
      <c r="C72" s="235"/>
      <c r="D72" s="104"/>
      <c r="F72" s="236"/>
      <c r="H72" s="559"/>
      <c r="I72" s="177"/>
    </row>
    <row r="73" spans="1:23" ht="15.75" customHeight="1" x14ac:dyDescent="0.15">
      <c r="A73" s="200" t="s">
        <v>81</v>
      </c>
      <c r="B73" s="99" t="s">
        <v>36</v>
      </c>
      <c r="C73" s="100"/>
      <c r="D73" s="213"/>
      <c r="E73" s="1014"/>
      <c r="F73" s="214"/>
      <c r="H73" s="559"/>
      <c r="I73" s="177"/>
    </row>
    <row r="74" spans="1:23" ht="15.75" customHeight="1" x14ac:dyDescent="0.15">
      <c r="A74" s="98" t="s">
        <v>97</v>
      </c>
      <c r="B74" s="99" t="s">
        <v>326</v>
      </c>
      <c r="C74" s="100"/>
      <c r="D74" s="215"/>
      <c r="E74" s="1014"/>
      <c r="F74" s="214"/>
      <c r="H74" s="559"/>
      <c r="I74" s="177"/>
    </row>
    <row r="75" spans="1:23" ht="15.75" customHeight="1" x14ac:dyDescent="0.15">
      <c r="A75" s="201" t="s">
        <v>18</v>
      </c>
      <c r="B75" s="202" t="s">
        <v>19</v>
      </c>
      <c r="C75" s="203" t="s">
        <v>20</v>
      </c>
      <c r="D75" s="204" t="s">
        <v>21</v>
      </c>
      <c r="E75" s="1020" t="s">
        <v>22</v>
      </c>
      <c r="F75" s="205" t="s">
        <v>23</v>
      </c>
      <c r="H75" s="559"/>
      <c r="I75" s="177"/>
    </row>
    <row r="76" spans="1:23" ht="15.75" customHeight="1" x14ac:dyDescent="0.15">
      <c r="A76" s="216"/>
      <c r="B76" s="217"/>
      <c r="C76" s="218"/>
      <c r="D76" s="219"/>
      <c r="E76" s="1087"/>
      <c r="F76" s="220"/>
      <c r="H76" s="559"/>
      <c r="I76" s="177"/>
    </row>
    <row r="77" spans="1:23" ht="15.75" customHeight="1" x14ac:dyDescent="0.15">
      <c r="A77" s="111" t="s">
        <v>98</v>
      </c>
      <c r="B77" s="279" t="s">
        <v>408</v>
      </c>
      <c r="C77" s="403"/>
      <c r="D77" s="280"/>
      <c r="E77" s="988"/>
      <c r="F77" s="115"/>
      <c r="H77" s="559"/>
      <c r="I77" s="177"/>
    </row>
    <row r="78" spans="1:23" ht="15.75" customHeight="1" x14ac:dyDescent="0.15">
      <c r="A78" s="221"/>
      <c r="B78" s="283" t="s">
        <v>407</v>
      </c>
      <c r="C78" s="403" t="s">
        <v>2</v>
      </c>
      <c r="D78" s="394">
        <v>8</v>
      </c>
      <c r="E78" s="184"/>
      <c r="F78" s="115">
        <f t="shared" ref="F78" si="14">+D78*E78</f>
        <v>0</v>
      </c>
      <c r="H78" s="559"/>
      <c r="I78" s="177"/>
    </row>
    <row r="79" spans="1:23" ht="15.75" customHeight="1" x14ac:dyDescent="0.15">
      <c r="A79" s="221"/>
      <c r="B79" s="283" t="s">
        <v>409</v>
      </c>
      <c r="C79" s="403" t="s">
        <v>331</v>
      </c>
      <c r="D79" s="394">
        <v>9</v>
      </c>
      <c r="E79" s="184"/>
      <c r="F79" s="115">
        <f t="shared" ref="F79" si="15">+D79*E79</f>
        <v>0</v>
      </c>
      <c r="H79" s="559"/>
      <c r="I79" s="177"/>
    </row>
    <row r="80" spans="1:23" ht="15.75" customHeight="1" x14ac:dyDescent="0.15">
      <c r="A80" s="223"/>
      <c r="B80" s="224"/>
      <c r="C80" s="225"/>
      <c r="D80" s="226"/>
      <c r="E80" s="1093"/>
      <c r="F80" s="227"/>
      <c r="H80" s="559"/>
      <c r="I80" s="177"/>
    </row>
    <row r="81" spans="1:23" ht="15.75" customHeight="1" x14ac:dyDescent="0.15">
      <c r="A81" s="118"/>
      <c r="B81" s="228"/>
      <c r="C81" s="120"/>
      <c r="D81" s="121"/>
      <c r="E81" s="1092"/>
      <c r="F81" s="122"/>
      <c r="H81" s="559"/>
      <c r="I81" s="177"/>
    </row>
    <row r="82" spans="1:23" ht="15.75" customHeight="1" x14ac:dyDescent="0.15">
      <c r="A82" s="123" t="s">
        <v>97</v>
      </c>
      <c r="B82" s="124" t="s">
        <v>25</v>
      </c>
      <c r="C82" s="120"/>
      <c r="D82" s="121"/>
      <c r="E82" s="1092"/>
      <c r="F82" s="125">
        <f>SUM(F78:F79)</f>
        <v>0</v>
      </c>
      <c r="H82" s="559"/>
      <c r="I82" s="177"/>
    </row>
    <row r="83" spans="1:23" ht="15.75" customHeight="1" x14ac:dyDescent="0.15">
      <c r="A83" s="233"/>
      <c r="B83" s="234"/>
      <c r="C83" s="235"/>
      <c r="D83" s="104"/>
      <c r="F83" s="236"/>
      <c r="H83" s="559"/>
      <c r="I83" s="177"/>
    </row>
    <row r="84" spans="1:23" ht="15.75" x14ac:dyDescent="0.15">
      <c r="A84" s="200" t="s">
        <v>81</v>
      </c>
      <c r="B84" s="285" t="s">
        <v>36</v>
      </c>
      <c r="C84" s="286"/>
      <c r="D84" s="287"/>
      <c r="E84" s="1095"/>
      <c r="F84" s="288"/>
      <c r="H84" s="559"/>
      <c r="I84" s="177"/>
    </row>
    <row r="85" spans="1:23" ht="15.75" x14ac:dyDescent="0.15">
      <c r="A85" s="284" t="s">
        <v>324</v>
      </c>
      <c r="B85" s="285" t="s">
        <v>134</v>
      </c>
      <c r="C85" s="286"/>
      <c r="D85" s="289"/>
      <c r="E85" s="1095"/>
      <c r="F85" s="288"/>
      <c r="H85" s="559"/>
      <c r="I85" s="177"/>
    </row>
    <row r="86" spans="1:23" ht="15.75" x14ac:dyDescent="0.15">
      <c r="A86" s="290" t="s">
        <v>18</v>
      </c>
      <c r="B86" s="291" t="s">
        <v>19</v>
      </c>
      <c r="C86" s="292" t="s">
        <v>20</v>
      </c>
      <c r="D86" s="293" t="s">
        <v>21</v>
      </c>
      <c r="E86" s="1096" t="s">
        <v>22</v>
      </c>
      <c r="F86" s="294" t="s">
        <v>23</v>
      </c>
      <c r="H86" s="559"/>
      <c r="I86" s="177"/>
    </row>
    <row r="87" spans="1:23" ht="15.75" x14ac:dyDescent="0.15">
      <c r="A87" s="322"/>
      <c r="B87" s="323"/>
      <c r="C87" s="324"/>
      <c r="D87" s="325"/>
      <c r="E87" s="1097"/>
      <c r="F87" s="326"/>
      <c r="H87" s="559"/>
      <c r="I87" s="177"/>
    </row>
    <row r="88" spans="1:23" s="1062" customFormat="1" ht="15.75" x14ac:dyDescent="0.15">
      <c r="A88" s="397" t="s">
        <v>325</v>
      </c>
      <c r="B88" s="599" t="s">
        <v>135</v>
      </c>
      <c r="C88" s="398"/>
      <c r="D88" s="1058"/>
      <c r="E88" s="1064"/>
      <c r="F88" s="806"/>
      <c r="G88" s="1059"/>
      <c r="H88" s="1060"/>
      <c r="I88" s="1061"/>
      <c r="T88" s="1063"/>
      <c r="U88" s="1063"/>
      <c r="V88" s="1063"/>
      <c r="W88" s="1063"/>
    </row>
    <row r="89" spans="1:23" s="1066" customFormat="1" ht="15.75" x14ac:dyDescent="0.15">
      <c r="A89" s="397"/>
      <c r="B89" s="264" t="s">
        <v>588</v>
      </c>
      <c r="C89" s="398" t="s">
        <v>33</v>
      </c>
      <c r="D89" s="1058">
        <v>370</v>
      </c>
      <c r="E89" s="1064"/>
      <c r="F89" s="806">
        <f t="shared" ref="F89:F92" si="16">+D89*E89</f>
        <v>0</v>
      </c>
      <c r="G89" s="1065"/>
      <c r="H89" s="1060"/>
      <c r="I89" s="1061"/>
      <c r="T89" s="1067"/>
      <c r="U89" s="1067"/>
      <c r="V89" s="1067"/>
      <c r="W89" s="1067"/>
    </row>
    <row r="90" spans="1:23" s="1066" customFormat="1" ht="15.75" x14ac:dyDescent="0.15">
      <c r="A90" s="397"/>
      <c r="B90" s="264" t="s">
        <v>136</v>
      </c>
      <c r="C90" s="398" t="s">
        <v>33</v>
      </c>
      <c r="D90" s="1058">
        <v>123</v>
      </c>
      <c r="E90" s="1064"/>
      <c r="F90" s="806">
        <f>+D90*E90</f>
        <v>0</v>
      </c>
      <c r="G90" s="1065"/>
      <c r="H90" s="1060"/>
      <c r="I90" s="1061"/>
      <c r="T90" s="1067"/>
      <c r="U90" s="1067"/>
      <c r="V90" s="1067"/>
      <c r="W90" s="1067"/>
    </row>
    <row r="91" spans="1:23" s="1066" customFormat="1" ht="15.75" x14ac:dyDescent="0.15">
      <c r="A91" s="397"/>
      <c r="B91" s="264" t="s">
        <v>137</v>
      </c>
      <c r="C91" s="398" t="s">
        <v>33</v>
      </c>
      <c r="D91" s="1058">
        <v>95</v>
      </c>
      <c r="E91" s="1064"/>
      <c r="F91" s="806">
        <f t="shared" si="16"/>
        <v>0</v>
      </c>
      <c r="G91" s="1065"/>
      <c r="H91" s="1060"/>
      <c r="I91" s="1061"/>
      <c r="T91" s="1067"/>
      <c r="U91" s="1067"/>
      <c r="V91" s="1067"/>
      <c r="W91" s="1067"/>
    </row>
    <row r="92" spans="1:23" s="1062" customFormat="1" ht="15.75" x14ac:dyDescent="0.15">
      <c r="A92" s="397"/>
      <c r="B92" s="264" t="s">
        <v>458</v>
      </c>
      <c r="C92" s="398" t="s">
        <v>1</v>
      </c>
      <c r="D92" s="1058">
        <v>205</v>
      </c>
      <c r="E92" s="1064"/>
      <c r="F92" s="806">
        <f t="shared" si="16"/>
        <v>0</v>
      </c>
      <c r="G92" s="1059"/>
      <c r="H92" s="1060"/>
      <c r="I92" s="1061"/>
      <c r="T92" s="1063"/>
      <c r="U92" s="1063"/>
      <c r="V92" s="1063"/>
      <c r="W92" s="1063"/>
    </row>
    <row r="93" spans="1:23" ht="15.75" x14ac:dyDescent="0.15">
      <c r="A93" s="273"/>
      <c r="B93" s="268"/>
      <c r="C93" s="266"/>
      <c r="D93" s="280"/>
      <c r="E93" s="408"/>
      <c r="F93" s="295"/>
    </row>
    <row r="94" spans="1:23" ht="15.75" x14ac:dyDescent="0.15">
      <c r="A94" s="297"/>
      <c r="B94" s="298"/>
      <c r="C94" s="299"/>
      <c r="D94" s="300"/>
      <c r="E94" s="1098"/>
      <c r="F94" s="301"/>
    </row>
    <row r="95" spans="1:23" ht="15.75" x14ac:dyDescent="0.15">
      <c r="A95" s="302" t="str">
        <f>+A85</f>
        <v xml:space="preserve"> 2.5</v>
      </c>
      <c r="B95" s="303" t="s">
        <v>25</v>
      </c>
      <c r="C95" s="272"/>
      <c r="D95" s="304"/>
      <c r="E95" s="1099"/>
      <c r="F95" s="305">
        <f>SUM(F89:F92)</f>
        <v>0</v>
      </c>
    </row>
    <row r="101" spans="2:5" ht="15.75" x14ac:dyDescent="0.15">
      <c r="B101" s="566"/>
      <c r="C101" s="567"/>
      <c r="D101" s="574"/>
      <c r="E101" s="575"/>
    </row>
    <row r="102" spans="2:5" ht="15.75" x14ac:dyDescent="0.15">
      <c r="B102" s="566"/>
      <c r="C102" s="567"/>
      <c r="D102" s="574"/>
      <c r="E102" s="575"/>
    </row>
    <row r="103" spans="2:5" ht="15.75" x14ac:dyDescent="0.15">
      <c r="B103" s="566"/>
      <c r="C103" s="567"/>
      <c r="D103" s="574"/>
      <c r="E103" s="575"/>
    </row>
    <row r="104" spans="2:5" ht="15.75" x14ac:dyDescent="0.15">
      <c r="B104" s="566"/>
      <c r="C104" s="567"/>
      <c r="D104" s="574"/>
      <c r="E104" s="575"/>
    </row>
    <row r="105" spans="2:5" ht="15.75" x14ac:dyDescent="0.15">
      <c r="B105" s="566"/>
      <c r="C105" s="567"/>
      <c r="D105" s="574"/>
      <c r="E105" s="575"/>
    </row>
    <row r="106" spans="2:5" ht="15.75" x14ac:dyDescent="0.15">
      <c r="B106" s="566"/>
      <c r="C106" s="567"/>
      <c r="D106" s="574"/>
      <c r="E106" s="575"/>
    </row>
    <row r="107" spans="2:5" ht="15.75" x14ac:dyDescent="0.15">
      <c r="B107" s="566"/>
      <c r="C107" s="567"/>
      <c r="D107" s="574"/>
      <c r="E107" s="575"/>
    </row>
  </sheetData>
  <sheetProtection algorithmName="SHA-512" hashValue="QEJrKIpocKUfve763/mfIccjG/p/tVFZvcrM6T5MOZbgIRD3ws2ZCVxaF23qBcfCQiunwqp9nw2iYJSQZtf6QQ==" saltValue="HtA8prLMwL9fuQReQaA1WQ==" spinCount="100000" sheet="1" insertColumns="0" insertRows="0"/>
  <protectedRanges>
    <protectedRange sqref="E9 E61:E62 E73:E79 E34:E50" name="Range1"/>
    <protectedRange sqref="E31:E33" name="Range1_1"/>
  </protectedRanges>
  <mergeCells count="1">
    <mergeCell ref="A1:C4"/>
  </mergeCells>
  <phoneticPr fontId="61" type="noConversion"/>
  <printOptions horizontalCentered="1"/>
  <pageMargins left="0.55118110236220474" right="0.39370078740157483" top="0.47244094488188981" bottom="0.35433070866141736" header="0.51181102362204722" footer="0.23622047244094491"/>
  <pageSetup paperSize="9" fitToHeight="0" orientation="portrait" r:id="rId1"/>
  <headerFooter alignWithMargins="0">
    <oddHeader>&amp;R&amp;"Times New Roman,normal"&amp;P</oddHeader>
  </headerFooter>
  <rowBreaks count="2" manualBreakCount="2">
    <brk id="37" max="5" man="1"/>
    <brk id="71" max="5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K327"/>
  <sheetViews>
    <sheetView showGridLines="0" showZeros="0" view="pageBreakPreview" topLeftCell="A305" zoomScaleNormal="100" zoomScaleSheetLayoutView="100" workbookViewId="0">
      <selection activeCell="O22" sqref="O22"/>
    </sheetView>
  </sheetViews>
  <sheetFormatPr defaultColWidth="9" defaultRowHeight="12" x14ac:dyDescent="0.15"/>
  <cols>
    <col min="1" max="1" width="7.625" style="367" customWidth="1"/>
    <col min="2" max="2" width="44.625" style="368" customWidth="1"/>
    <col min="3" max="3" width="5.625" style="369" customWidth="1"/>
    <col min="4" max="4" width="8.625" style="370" customWidth="1"/>
    <col min="5" max="5" width="10.625" style="371" customWidth="1"/>
    <col min="6" max="6" width="13.625" style="372" customWidth="1"/>
    <col min="7" max="7" width="26" style="349" customWidth="1"/>
    <col min="8" max="16384" width="9" style="349"/>
  </cols>
  <sheetData>
    <row r="1" spans="1:10" s="337" customFormat="1" ht="9" customHeight="1" x14ac:dyDescent="0.15">
      <c r="A1" s="1221"/>
      <c r="B1" s="1222"/>
      <c r="C1" s="1223"/>
      <c r="D1" s="334" t="s">
        <v>0</v>
      </c>
      <c r="E1" s="1100"/>
      <c r="F1" s="335"/>
      <c r="G1" s="336"/>
    </row>
    <row r="2" spans="1:10" s="337" customFormat="1" ht="12.75" customHeight="1" x14ac:dyDescent="0.15">
      <c r="A2" s="1224"/>
      <c r="B2" s="1225"/>
      <c r="C2" s="1226"/>
      <c r="D2" s="338" t="str">
        <f>TILBS_YFIR!D2</f>
        <v>Brekkuás 2</v>
      </c>
      <c r="E2" s="1101"/>
      <c r="F2" s="339"/>
      <c r="G2" s="336"/>
    </row>
    <row r="3" spans="1:10" s="337" customFormat="1" ht="10.5" customHeight="1" x14ac:dyDescent="0.15">
      <c r="A3" s="1224"/>
      <c r="B3" s="1225"/>
      <c r="C3" s="1226"/>
      <c r="D3" s="340" t="s">
        <v>14</v>
      </c>
      <c r="E3" s="1102"/>
      <c r="F3" s="341" t="s">
        <v>15</v>
      </c>
      <c r="G3" s="336"/>
    </row>
    <row r="4" spans="1:10" s="337" customFormat="1" ht="9.75" customHeight="1" x14ac:dyDescent="0.15">
      <c r="A4" s="1227"/>
      <c r="B4" s="1228"/>
      <c r="C4" s="1229"/>
      <c r="D4" s="7" t="s">
        <v>696</v>
      </c>
      <c r="E4" s="1103"/>
      <c r="F4" s="1" t="str">
        <f>TILBS_YFIR!$F$4</f>
        <v>Apríl 2022</v>
      </c>
      <c r="G4" s="336"/>
    </row>
    <row r="5" spans="1:10" s="576" customFormat="1" ht="16.149999999999999" customHeight="1" x14ac:dyDescent="0.15">
      <c r="A5" s="342"/>
      <c r="B5" s="343"/>
      <c r="C5" s="344"/>
      <c r="D5" s="345"/>
      <c r="E5" s="1104"/>
      <c r="F5" s="346"/>
    </row>
    <row r="6" spans="1:10" s="576" customFormat="1" ht="16.149999999999999" customHeight="1" x14ac:dyDescent="0.15">
      <c r="A6" s="1045" t="s">
        <v>95</v>
      </c>
      <c r="B6" s="132" t="s">
        <v>41</v>
      </c>
      <c r="C6" s="344"/>
      <c r="D6" s="1046"/>
      <c r="E6" s="1105"/>
      <c r="F6" s="1047"/>
      <c r="H6" s="177"/>
      <c r="J6" s="177"/>
    </row>
    <row r="7" spans="1:10" s="576" customFormat="1" ht="16.149999999999999" customHeight="1" x14ac:dyDescent="0.15">
      <c r="A7" s="1045" t="s">
        <v>82</v>
      </c>
      <c r="B7" s="1048" t="s">
        <v>196</v>
      </c>
      <c r="C7" s="344"/>
      <c r="D7" s="1049"/>
      <c r="E7" s="1105"/>
      <c r="F7" s="1047"/>
      <c r="H7" s="177"/>
      <c r="J7" s="177"/>
    </row>
    <row r="8" spans="1:10" s="347" customFormat="1" ht="16.149999999999999" customHeight="1" x14ac:dyDescent="0.15">
      <c r="A8" s="833" t="s">
        <v>18</v>
      </c>
      <c r="B8" s="655" t="s">
        <v>19</v>
      </c>
      <c r="C8" s="656" t="s">
        <v>20</v>
      </c>
      <c r="D8" s="658" t="s">
        <v>21</v>
      </c>
      <c r="E8" s="732" t="s">
        <v>22</v>
      </c>
      <c r="F8" s="659" t="s">
        <v>23</v>
      </c>
    </row>
    <row r="9" spans="1:10" s="347" customFormat="1" ht="16.149999999999999" customHeight="1" x14ac:dyDescent="0.15">
      <c r="A9" s="834"/>
      <c r="B9" s="835"/>
      <c r="C9" s="836"/>
      <c r="D9" s="837"/>
      <c r="E9" s="867"/>
      <c r="F9" s="838"/>
    </row>
    <row r="10" spans="1:10" s="347" customFormat="1" ht="16.149999999999999" customHeight="1" x14ac:dyDescent="0.15">
      <c r="A10" s="839" t="s">
        <v>46</v>
      </c>
      <c r="B10" s="840" t="s">
        <v>208</v>
      </c>
      <c r="C10" s="759"/>
      <c r="D10" s="760"/>
      <c r="E10" s="374"/>
      <c r="F10" s="841"/>
    </row>
    <row r="11" spans="1:10" s="347" customFormat="1" ht="16.149999999999999" customHeight="1" x14ac:dyDescent="0.15">
      <c r="A11" s="382"/>
      <c r="B11" s="260" t="s">
        <v>426</v>
      </c>
      <c r="C11" s="398" t="s">
        <v>33</v>
      </c>
      <c r="D11" s="259">
        <v>131</v>
      </c>
      <c r="E11" s="374"/>
      <c r="F11" s="841">
        <f>+D11*E11</f>
        <v>0</v>
      </c>
      <c r="H11" s="560"/>
      <c r="J11" s="560"/>
    </row>
    <row r="12" spans="1:10" s="347" customFormat="1" ht="16.149999999999999" customHeight="1" x14ac:dyDescent="0.15">
      <c r="A12" s="382"/>
      <c r="B12" s="260" t="s">
        <v>503</v>
      </c>
      <c r="C12" s="398" t="s">
        <v>33</v>
      </c>
      <c r="D12" s="259">
        <v>61</v>
      </c>
      <c r="E12" s="374"/>
      <c r="F12" s="841">
        <f>+D12*E12</f>
        <v>0</v>
      </c>
      <c r="H12" s="560"/>
      <c r="J12" s="560"/>
    </row>
    <row r="13" spans="1:10" s="347" customFormat="1" ht="16.149999999999999" customHeight="1" x14ac:dyDescent="0.15">
      <c r="A13" s="382"/>
      <c r="B13" s="260"/>
      <c r="C13" s="398"/>
      <c r="D13" s="259"/>
      <c r="E13" s="374"/>
      <c r="F13" s="841"/>
      <c r="H13" s="560"/>
      <c r="J13" s="560"/>
    </row>
    <row r="14" spans="1:10" s="347" customFormat="1" ht="16.149999999999999" customHeight="1" x14ac:dyDescent="0.15">
      <c r="A14" s="382" t="s">
        <v>104</v>
      </c>
      <c r="B14" s="256" t="s">
        <v>209</v>
      </c>
      <c r="C14" s="398"/>
      <c r="D14" s="259"/>
      <c r="E14" s="374"/>
      <c r="F14" s="841"/>
      <c r="H14" s="560"/>
      <c r="J14" s="560"/>
    </row>
    <row r="15" spans="1:10" s="576" customFormat="1" ht="16.149999999999999" customHeight="1" x14ac:dyDescent="0.15">
      <c r="A15" s="986"/>
      <c r="B15" s="274" t="s">
        <v>427</v>
      </c>
      <c r="C15" s="403" t="s">
        <v>33</v>
      </c>
      <c r="D15" s="406">
        <v>112</v>
      </c>
      <c r="E15" s="988"/>
      <c r="F15" s="1000">
        <f t="shared" ref="F15:F22" si="0">+D15*E15</f>
        <v>0</v>
      </c>
      <c r="H15" s="187"/>
      <c r="J15" s="187"/>
    </row>
    <row r="16" spans="1:10" s="576" customFormat="1" ht="16.149999999999999" customHeight="1" x14ac:dyDescent="0.15">
      <c r="A16" s="986"/>
      <c r="B16" s="274" t="s">
        <v>504</v>
      </c>
      <c r="C16" s="403" t="s">
        <v>33</v>
      </c>
      <c r="D16" s="406">
        <v>118</v>
      </c>
      <c r="E16" s="988"/>
      <c r="F16" s="1000">
        <f t="shared" si="0"/>
        <v>0</v>
      </c>
      <c r="H16" s="187"/>
      <c r="J16" s="187"/>
    </row>
    <row r="17" spans="1:10" s="347" customFormat="1" ht="16.149999999999999" customHeight="1" x14ac:dyDescent="0.15">
      <c r="A17" s="382"/>
      <c r="B17" s="260"/>
      <c r="C17" s="398"/>
      <c r="D17" s="259"/>
      <c r="E17" s="374"/>
      <c r="F17" s="841"/>
      <c r="H17" s="560"/>
      <c r="J17" s="560"/>
    </row>
    <row r="18" spans="1:10" s="347" customFormat="1" ht="16.149999999999999" customHeight="1" x14ac:dyDescent="0.15">
      <c r="A18" s="399" t="s">
        <v>138</v>
      </c>
      <c r="B18" s="256" t="s">
        <v>120</v>
      </c>
      <c r="C18" s="398"/>
      <c r="D18" s="259"/>
      <c r="E18" s="374"/>
      <c r="F18" s="841"/>
      <c r="H18" s="560"/>
      <c r="J18" s="560"/>
    </row>
    <row r="19" spans="1:10" s="576" customFormat="1" ht="16.149999999999999" customHeight="1" x14ac:dyDescent="0.15">
      <c r="A19" s="381"/>
      <c r="B19" s="274" t="s">
        <v>463</v>
      </c>
      <c r="C19" s="403" t="s">
        <v>2</v>
      </c>
      <c r="D19" s="406">
        <v>3</v>
      </c>
      <c r="E19" s="988"/>
      <c r="F19" s="1000">
        <f t="shared" ref="F19" si="1">+D19*E19</f>
        <v>0</v>
      </c>
      <c r="H19" s="187"/>
      <c r="J19" s="187"/>
    </row>
    <row r="20" spans="1:10" s="576" customFormat="1" ht="16.149999999999999" customHeight="1" x14ac:dyDescent="0.15">
      <c r="A20" s="381"/>
      <c r="B20" s="274" t="s">
        <v>464</v>
      </c>
      <c r="C20" s="403" t="s">
        <v>2</v>
      </c>
      <c r="D20" s="406">
        <v>3</v>
      </c>
      <c r="E20" s="988"/>
      <c r="F20" s="1000">
        <f t="shared" si="0"/>
        <v>0</v>
      </c>
      <c r="H20" s="187"/>
      <c r="J20" s="187"/>
    </row>
    <row r="21" spans="1:10" s="347" customFormat="1" ht="16.149999999999999" customHeight="1" x14ac:dyDescent="0.15">
      <c r="A21" s="382"/>
      <c r="B21" s="260"/>
      <c r="C21" s="398"/>
      <c r="D21" s="259"/>
      <c r="E21" s="374"/>
      <c r="F21" s="841"/>
      <c r="H21" s="560"/>
      <c r="J21" s="560"/>
    </row>
    <row r="22" spans="1:10" s="576" customFormat="1" ht="16.149999999999999" customHeight="1" x14ac:dyDescent="0.15">
      <c r="A22" s="381" t="s">
        <v>139</v>
      </c>
      <c r="B22" s="311" t="s">
        <v>412</v>
      </c>
      <c r="C22" s="403" t="s">
        <v>24</v>
      </c>
      <c r="D22" s="406">
        <v>1</v>
      </c>
      <c r="E22" s="988"/>
      <c r="F22" s="1000">
        <f t="shared" si="0"/>
        <v>0</v>
      </c>
      <c r="H22" s="187"/>
      <c r="J22" s="187"/>
    </row>
    <row r="23" spans="1:10" s="576" customFormat="1" ht="16.149999999999999" customHeight="1" x14ac:dyDescent="0.15">
      <c r="A23" s="381"/>
      <c r="B23" s="311"/>
      <c r="C23" s="403"/>
      <c r="D23" s="406"/>
      <c r="E23" s="988"/>
      <c r="F23" s="1000"/>
      <c r="H23" s="187"/>
      <c r="J23" s="187"/>
    </row>
    <row r="24" spans="1:10" s="576" customFormat="1" ht="16.149999999999999" customHeight="1" x14ac:dyDescent="0.15">
      <c r="A24" s="381" t="s">
        <v>140</v>
      </c>
      <c r="B24" s="311" t="s">
        <v>428</v>
      </c>
      <c r="C24" s="403"/>
      <c r="D24" s="406"/>
      <c r="E24" s="988"/>
      <c r="F24" s="1000"/>
      <c r="H24" s="187"/>
      <c r="J24" s="187"/>
    </row>
    <row r="25" spans="1:10" s="576" customFormat="1" ht="16.149999999999999" customHeight="1" x14ac:dyDescent="0.15">
      <c r="A25" s="600"/>
      <c r="B25" s="601" t="s">
        <v>141</v>
      </c>
      <c r="C25" s="403" t="s">
        <v>2</v>
      </c>
      <c r="D25" s="406">
        <v>5</v>
      </c>
      <c r="E25" s="988"/>
      <c r="F25" s="1000">
        <f t="shared" ref="F25" si="2">+D25*E25</f>
        <v>0</v>
      </c>
      <c r="H25" s="187"/>
      <c r="J25" s="187"/>
    </row>
    <row r="26" spans="1:10" s="348" customFormat="1" ht="16.149999999999999" customHeight="1" x14ac:dyDescent="0.15">
      <c r="A26" s="382"/>
      <c r="B26" s="260"/>
      <c r="C26" s="398"/>
      <c r="D26" s="259"/>
      <c r="E26" s="374"/>
      <c r="F26" s="841"/>
      <c r="H26" s="560"/>
      <c r="I26" s="347"/>
      <c r="J26" s="560"/>
    </row>
    <row r="27" spans="1:10" s="348" customFormat="1" ht="16.149999999999999" customHeight="1" x14ac:dyDescent="0.15">
      <c r="A27" s="842"/>
      <c r="B27" s="843"/>
      <c r="C27" s="844"/>
      <c r="D27" s="845"/>
      <c r="E27" s="846"/>
      <c r="F27" s="847"/>
      <c r="H27" s="560"/>
      <c r="I27" s="347"/>
      <c r="J27" s="560"/>
    </row>
    <row r="28" spans="1:10" s="348" customFormat="1" ht="16.149999999999999" customHeight="1" x14ac:dyDescent="0.15">
      <c r="A28" s="848" t="s">
        <v>82</v>
      </c>
      <c r="B28" s="849" t="s">
        <v>25</v>
      </c>
      <c r="C28" s="850"/>
      <c r="D28" s="851"/>
      <c r="E28" s="852"/>
      <c r="F28" s="853">
        <f>SUM(F11:F25)</f>
        <v>0</v>
      </c>
      <c r="H28" s="560"/>
      <c r="I28" s="347"/>
      <c r="J28" s="560"/>
    </row>
    <row r="29" spans="1:10" s="348" customFormat="1" ht="16.149999999999999" customHeight="1" x14ac:dyDescent="0.15">
      <c r="A29" s="854"/>
      <c r="B29" s="831"/>
      <c r="C29" s="855"/>
      <c r="D29" s="856"/>
      <c r="E29" s="857"/>
      <c r="F29" s="847"/>
      <c r="H29" s="560"/>
      <c r="I29" s="347"/>
      <c r="J29" s="560"/>
    </row>
    <row r="30" spans="1:10" s="598" customFormat="1" ht="16.149999999999999" customHeight="1" x14ac:dyDescent="0.15">
      <c r="A30" s="1043" t="s">
        <v>83</v>
      </c>
      <c r="B30" s="1011" t="s">
        <v>41</v>
      </c>
      <c r="C30" s="1012"/>
      <c r="D30" s="1042"/>
      <c r="E30" s="1014"/>
      <c r="F30" s="1044"/>
      <c r="H30" s="187"/>
      <c r="I30" s="576"/>
      <c r="J30" s="187"/>
    </row>
    <row r="31" spans="1:10" s="598" customFormat="1" ht="16.149999999999999" customHeight="1" x14ac:dyDescent="0.15">
      <c r="A31" s="1010" t="s">
        <v>84</v>
      </c>
      <c r="B31" s="1011" t="s">
        <v>437</v>
      </c>
      <c r="C31" s="1012"/>
      <c r="D31" s="1013"/>
      <c r="E31" s="1014"/>
      <c r="F31" s="1015"/>
      <c r="H31" s="187"/>
      <c r="I31" s="576"/>
      <c r="J31" s="187"/>
    </row>
    <row r="32" spans="1:10" s="348" customFormat="1" ht="16.149999999999999" customHeight="1" x14ac:dyDescent="0.15">
      <c r="A32" s="861" t="s">
        <v>18</v>
      </c>
      <c r="B32" s="862" t="s">
        <v>19</v>
      </c>
      <c r="C32" s="863" t="s">
        <v>20</v>
      </c>
      <c r="D32" s="864" t="s">
        <v>21</v>
      </c>
      <c r="E32" s="865" t="s">
        <v>22</v>
      </c>
      <c r="F32" s="866" t="s">
        <v>23</v>
      </c>
      <c r="H32" s="560"/>
      <c r="I32" s="347"/>
      <c r="J32" s="560"/>
    </row>
    <row r="33" spans="1:11" s="348" customFormat="1" ht="16.149999999999999" customHeight="1" x14ac:dyDescent="0.15">
      <c r="A33" s="834"/>
      <c r="B33" s="835"/>
      <c r="C33" s="836"/>
      <c r="D33" s="837"/>
      <c r="E33" s="867"/>
      <c r="F33" s="868"/>
      <c r="G33" s="392"/>
      <c r="H33" s="560"/>
      <c r="I33" s="347"/>
      <c r="J33" s="560"/>
      <c r="K33" s="58"/>
    </row>
    <row r="34" spans="1:11" s="598" customFormat="1" ht="16.149999999999999" customHeight="1" x14ac:dyDescent="0.15">
      <c r="A34" s="986" t="s">
        <v>76</v>
      </c>
      <c r="B34" s="282" t="s">
        <v>148</v>
      </c>
      <c r="C34" s="403"/>
      <c r="D34" s="406"/>
      <c r="E34" s="997"/>
      <c r="F34" s="998"/>
      <c r="H34" s="187"/>
      <c r="I34" s="576"/>
      <c r="J34" s="187"/>
    </row>
    <row r="35" spans="1:11" s="598" customFormat="1" ht="16.149999999999999" customHeight="1" x14ac:dyDescent="0.15">
      <c r="A35" s="986"/>
      <c r="B35" s="274" t="s">
        <v>149</v>
      </c>
      <c r="C35" s="403" t="s">
        <v>33</v>
      </c>
      <c r="D35" s="406">
        <v>30</v>
      </c>
      <c r="E35" s="999"/>
      <c r="F35" s="996">
        <f>+D35*E35</f>
        <v>0</v>
      </c>
      <c r="H35" s="187"/>
      <c r="I35" s="576"/>
      <c r="J35" s="187"/>
    </row>
    <row r="36" spans="1:11" s="598" customFormat="1" ht="16.149999999999999" customHeight="1" x14ac:dyDescent="0.15">
      <c r="A36" s="986"/>
      <c r="B36" s="274"/>
      <c r="C36" s="403"/>
      <c r="D36" s="406"/>
      <c r="E36" s="999"/>
      <c r="F36" s="996"/>
      <c r="H36" s="187"/>
      <c r="I36" s="576"/>
      <c r="J36" s="187"/>
    </row>
    <row r="37" spans="1:11" s="598" customFormat="1" ht="16.149999999999999" customHeight="1" x14ac:dyDescent="0.15">
      <c r="A37" s="986" t="s">
        <v>732</v>
      </c>
      <c r="B37" s="282" t="s">
        <v>733</v>
      </c>
      <c r="C37" s="403"/>
      <c r="D37" s="406"/>
      <c r="E37" s="997"/>
      <c r="F37" s="998"/>
      <c r="H37" s="187"/>
      <c r="I37" s="576"/>
      <c r="J37" s="187"/>
    </row>
    <row r="38" spans="1:11" s="576" customFormat="1" ht="16.149999999999999" customHeight="1" x14ac:dyDescent="0.15">
      <c r="A38" s="986"/>
      <c r="B38" s="274" t="s">
        <v>717</v>
      </c>
      <c r="C38" s="403" t="s">
        <v>33</v>
      </c>
      <c r="D38" s="406">
        <v>21</v>
      </c>
      <c r="E38" s="988"/>
      <c r="F38" s="1000">
        <f t="shared" ref="F38" si="3">+D38*E38</f>
        <v>0</v>
      </c>
      <c r="H38" s="187"/>
      <c r="J38" s="187"/>
    </row>
    <row r="39" spans="1:11" s="576" customFormat="1" ht="16.149999999999999" customHeight="1" x14ac:dyDescent="0.15">
      <c r="A39" s="986"/>
      <c r="B39" s="274" t="s">
        <v>718</v>
      </c>
      <c r="C39" s="403" t="s">
        <v>33</v>
      </c>
      <c r="D39" s="406">
        <v>33</v>
      </c>
      <c r="E39" s="988"/>
      <c r="F39" s="1000">
        <f t="shared" ref="F39" si="4">+D39*E39</f>
        <v>0</v>
      </c>
      <c r="H39" s="187"/>
      <c r="J39" s="187"/>
    </row>
    <row r="40" spans="1:11" s="348" customFormat="1" ht="16.149999999999999" customHeight="1" x14ac:dyDescent="0.15">
      <c r="A40" s="382"/>
      <c r="B40" s="260"/>
      <c r="C40" s="398"/>
      <c r="D40" s="259"/>
      <c r="E40" s="393"/>
      <c r="F40" s="869"/>
      <c r="G40" s="392"/>
      <c r="H40" s="560"/>
      <c r="I40" s="347"/>
      <c r="J40" s="560"/>
    </row>
    <row r="41" spans="1:11" s="348" customFormat="1" ht="16.149999999999999" customHeight="1" x14ac:dyDescent="0.15">
      <c r="A41" s="842"/>
      <c r="B41" s="843"/>
      <c r="C41" s="844"/>
      <c r="D41" s="845"/>
      <c r="E41" s="846"/>
      <c r="F41" s="847"/>
      <c r="H41" s="560"/>
      <c r="I41" s="347"/>
      <c r="J41" s="560"/>
    </row>
    <row r="42" spans="1:11" s="348" customFormat="1" ht="16.149999999999999" customHeight="1" x14ac:dyDescent="0.15">
      <c r="A42" s="848" t="s">
        <v>84</v>
      </c>
      <c r="B42" s="849" t="s">
        <v>25</v>
      </c>
      <c r="C42" s="850"/>
      <c r="D42" s="851"/>
      <c r="E42" s="852"/>
      <c r="F42" s="853">
        <f>SUM(F34:F40)</f>
        <v>0</v>
      </c>
      <c r="H42" s="560"/>
      <c r="I42" s="347"/>
      <c r="J42" s="560"/>
    </row>
    <row r="43" spans="1:11" s="348" customFormat="1" ht="16.149999999999999" customHeight="1" x14ac:dyDescent="0.15">
      <c r="A43" s="858"/>
      <c r="B43" s="831"/>
      <c r="C43" s="855"/>
      <c r="D43" s="856"/>
      <c r="E43" s="857"/>
      <c r="F43" s="859"/>
      <c r="H43" s="560"/>
      <c r="I43" s="347"/>
      <c r="J43" s="560"/>
    </row>
    <row r="44" spans="1:11" s="598" customFormat="1" ht="16.149999999999999" customHeight="1" x14ac:dyDescent="0.15">
      <c r="A44" s="1010" t="s">
        <v>83</v>
      </c>
      <c r="B44" s="1011" t="s">
        <v>41</v>
      </c>
      <c r="C44" s="1012"/>
      <c r="D44" s="1042"/>
      <c r="E44" s="1014"/>
      <c r="F44" s="1015"/>
      <c r="H44" s="187"/>
      <c r="I44" s="576"/>
      <c r="J44" s="187"/>
    </row>
    <row r="45" spans="1:11" s="598" customFormat="1" ht="16.149999999999999" customHeight="1" x14ac:dyDescent="0.15">
      <c r="A45" s="1010" t="s">
        <v>85</v>
      </c>
      <c r="B45" s="1011" t="s">
        <v>45</v>
      </c>
      <c r="C45" s="1012"/>
      <c r="D45" s="1013"/>
      <c r="E45" s="1014"/>
      <c r="F45" s="1015"/>
      <c r="H45" s="187"/>
      <c r="I45" s="576"/>
      <c r="J45" s="187"/>
    </row>
    <row r="46" spans="1:11" s="348" customFormat="1" ht="16.149999999999999" customHeight="1" x14ac:dyDescent="0.15">
      <c r="A46" s="833" t="s">
        <v>18</v>
      </c>
      <c r="B46" s="655" t="s">
        <v>19</v>
      </c>
      <c r="C46" s="656" t="s">
        <v>20</v>
      </c>
      <c r="D46" s="658" t="s">
        <v>21</v>
      </c>
      <c r="E46" s="732" t="s">
        <v>22</v>
      </c>
      <c r="F46" s="659" t="s">
        <v>23</v>
      </c>
      <c r="H46" s="560"/>
      <c r="I46" s="347"/>
      <c r="J46" s="560"/>
    </row>
    <row r="47" spans="1:11" s="348" customFormat="1" ht="16.149999999999999" customHeight="1" x14ac:dyDescent="0.15">
      <c r="A47" s="834"/>
      <c r="B47" s="835"/>
      <c r="C47" s="836"/>
      <c r="D47" s="837"/>
      <c r="E47" s="867"/>
      <c r="F47" s="868"/>
      <c r="H47" s="571"/>
      <c r="I47" s="347"/>
      <c r="J47" s="571"/>
    </row>
    <row r="48" spans="1:11" s="348" customFormat="1" ht="16.149999999999999" customHeight="1" x14ac:dyDescent="0.15">
      <c r="A48" s="382" t="s">
        <v>86</v>
      </c>
      <c r="B48" s="256" t="s">
        <v>672</v>
      </c>
      <c r="C48" s="398"/>
      <c r="D48" s="259"/>
      <c r="E48" s="375"/>
      <c r="F48" s="869"/>
      <c r="H48" s="560"/>
      <c r="I48" s="347"/>
      <c r="J48" s="560"/>
    </row>
    <row r="49" spans="1:10" s="348" customFormat="1" ht="16.149999999999999" customHeight="1" x14ac:dyDescent="0.15">
      <c r="A49" s="382"/>
      <c r="B49" s="274" t="s">
        <v>673</v>
      </c>
      <c r="C49" s="403" t="s">
        <v>33</v>
      </c>
      <c r="D49" s="406">
        <v>5</v>
      </c>
      <c r="E49" s="995"/>
      <c r="F49" s="996">
        <f t="shared" ref="F49:F50" si="5">+D49*E49</f>
        <v>0</v>
      </c>
      <c r="H49" s="560"/>
      <c r="I49" s="347"/>
      <c r="J49" s="560"/>
    </row>
    <row r="50" spans="1:10" s="348" customFormat="1" ht="16.149999999999999" customHeight="1" x14ac:dyDescent="0.15">
      <c r="A50" s="382"/>
      <c r="B50" s="274" t="s">
        <v>674</v>
      </c>
      <c r="C50" s="403" t="s">
        <v>33</v>
      </c>
      <c r="D50" s="406">
        <v>5</v>
      </c>
      <c r="E50" s="995"/>
      <c r="F50" s="996">
        <f t="shared" si="5"/>
        <v>0</v>
      </c>
      <c r="H50" s="560"/>
      <c r="I50" s="347"/>
      <c r="J50" s="560"/>
    </row>
    <row r="51" spans="1:10" s="348" customFormat="1" ht="16.149999999999999" customHeight="1" x14ac:dyDescent="0.15">
      <c r="A51" s="382"/>
      <c r="B51" s="256"/>
      <c r="C51" s="398"/>
      <c r="D51" s="259"/>
      <c r="E51" s="375"/>
      <c r="F51" s="869"/>
      <c r="H51" s="560"/>
      <c r="I51" s="347"/>
      <c r="J51" s="560"/>
    </row>
    <row r="52" spans="1:10" s="348" customFormat="1" ht="16.149999999999999" customHeight="1" x14ac:dyDescent="0.15">
      <c r="A52" s="382" t="s">
        <v>100</v>
      </c>
      <c r="B52" s="256" t="s">
        <v>233</v>
      </c>
      <c r="C52" s="398"/>
      <c r="D52" s="259"/>
      <c r="E52" s="375"/>
      <c r="F52" s="869"/>
      <c r="H52" s="560"/>
      <c r="I52" s="347"/>
      <c r="J52" s="560"/>
    </row>
    <row r="53" spans="1:10" s="598" customFormat="1" ht="16.149999999999999" customHeight="1" x14ac:dyDescent="0.15">
      <c r="A53" s="986"/>
      <c r="B53" s="274" t="s">
        <v>143</v>
      </c>
      <c r="C53" s="403" t="s">
        <v>33</v>
      </c>
      <c r="D53" s="406">
        <v>43</v>
      </c>
      <c r="E53" s="995"/>
      <c r="F53" s="996">
        <f t="shared" ref="F53:F77" si="6">+D53*E53</f>
        <v>0</v>
      </c>
      <c r="H53" s="187"/>
      <c r="I53" s="576"/>
      <c r="J53" s="187"/>
    </row>
    <row r="54" spans="1:10" s="598" customFormat="1" ht="16.149999999999999" customHeight="1" x14ac:dyDescent="0.15">
      <c r="A54" s="986"/>
      <c r="B54" s="274" t="s">
        <v>144</v>
      </c>
      <c r="C54" s="403" t="s">
        <v>33</v>
      </c>
      <c r="D54" s="406">
        <v>122</v>
      </c>
      <c r="E54" s="995"/>
      <c r="F54" s="996">
        <f t="shared" si="6"/>
        <v>0</v>
      </c>
      <c r="H54" s="187"/>
      <c r="I54" s="576"/>
      <c r="J54" s="187"/>
    </row>
    <row r="55" spans="1:10" s="598" customFormat="1" ht="16.149999999999999" customHeight="1" x14ac:dyDescent="0.15">
      <c r="A55" s="986"/>
      <c r="B55" s="274" t="s">
        <v>442</v>
      </c>
      <c r="C55" s="403" t="s">
        <v>33</v>
      </c>
      <c r="D55" s="406">
        <v>8</v>
      </c>
      <c r="E55" s="995"/>
      <c r="F55" s="996">
        <f t="shared" si="6"/>
        <v>0</v>
      </c>
      <c r="H55" s="187"/>
      <c r="I55" s="576"/>
      <c r="J55" s="187"/>
    </row>
    <row r="56" spans="1:10" s="598" customFormat="1" ht="16.149999999999999" customHeight="1" x14ac:dyDescent="0.15">
      <c r="A56" s="986"/>
      <c r="B56" s="274" t="s">
        <v>236</v>
      </c>
      <c r="C56" s="403" t="s">
        <v>33</v>
      </c>
      <c r="D56" s="406">
        <v>16</v>
      </c>
      <c r="E56" s="995"/>
      <c r="F56" s="996">
        <f t="shared" si="6"/>
        <v>0</v>
      </c>
      <c r="H56" s="187"/>
      <c r="I56" s="576"/>
      <c r="J56" s="187"/>
    </row>
    <row r="57" spans="1:10" s="598" customFormat="1" ht="16.149999999999999" customHeight="1" x14ac:dyDescent="0.15">
      <c r="A57" s="986"/>
      <c r="B57" s="274" t="s">
        <v>429</v>
      </c>
      <c r="C57" s="403" t="s">
        <v>33</v>
      </c>
      <c r="D57" s="406">
        <v>207</v>
      </c>
      <c r="E57" s="995"/>
      <c r="F57" s="996">
        <f t="shared" si="6"/>
        <v>0</v>
      </c>
      <c r="G57" s="190"/>
      <c r="H57" s="187"/>
      <c r="I57" s="576"/>
      <c r="J57" s="187"/>
    </row>
    <row r="58" spans="1:10" s="598" customFormat="1" ht="16.149999999999999" customHeight="1" x14ac:dyDescent="0.15">
      <c r="A58" s="986"/>
      <c r="B58" s="274" t="s">
        <v>698</v>
      </c>
      <c r="C58" s="403" t="s">
        <v>33</v>
      </c>
      <c r="D58" s="406">
        <v>19</v>
      </c>
      <c r="E58" s="995"/>
      <c r="F58" s="996">
        <f t="shared" si="6"/>
        <v>0</v>
      </c>
      <c r="G58" s="190"/>
      <c r="H58" s="187"/>
      <c r="I58" s="576"/>
      <c r="J58" s="187"/>
    </row>
    <row r="59" spans="1:10" s="598" customFormat="1" ht="16.149999999999999" customHeight="1" x14ac:dyDescent="0.15">
      <c r="A59" s="986"/>
      <c r="B59" s="274" t="s">
        <v>695</v>
      </c>
      <c r="C59" s="403" t="s">
        <v>33</v>
      </c>
      <c r="D59" s="406">
        <v>18</v>
      </c>
      <c r="E59" s="995"/>
      <c r="F59" s="996">
        <f t="shared" ref="F59" si="7">+D59*E59</f>
        <v>0</v>
      </c>
      <c r="G59" s="190"/>
      <c r="H59" s="187"/>
      <c r="I59" s="576"/>
      <c r="J59" s="187"/>
    </row>
    <row r="60" spans="1:10" s="598" customFormat="1" ht="16.149999999999999" customHeight="1" x14ac:dyDescent="0.15">
      <c r="A60" s="986"/>
      <c r="B60" s="282"/>
      <c r="C60" s="403"/>
      <c r="D60" s="406"/>
      <c r="E60" s="995"/>
      <c r="F60" s="996"/>
      <c r="G60" s="190"/>
      <c r="H60" s="187"/>
      <c r="I60" s="576"/>
      <c r="J60" s="187"/>
    </row>
    <row r="61" spans="1:10" s="598" customFormat="1" ht="16.149999999999999" customHeight="1" x14ac:dyDescent="0.15">
      <c r="A61" s="986" t="s">
        <v>101</v>
      </c>
      <c r="B61" s="282" t="s">
        <v>238</v>
      </c>
      <c r="C61" s="403"/>
      <c r="D61" s="406"/>
      <c r="E61" s="995"/>
      <c r="F61" s="996"/>
      <c r="H61" s="187"/>
      <c r="I61" s="576"/>
      <c r="J61" s="187"/>
    </row>
    <row r="62" spans="1:10" s="598" customFormat="1" ht="16.149999999999999" customHeight="1" x14ac:dyDescent="0.15">
      <c r="A62" s="986"/>
      <c r="B62" s="274" t="s">
        <v>150</v>
      </c>
      <c r="C62" s="403" t="s">
        <v>2</v>
      </c>
      <c r="D62" s="406">
        <v>32</v>
      </c>
      <c r="E62" s="995"/>
      <c r="F62" s="996">
        <f t="shared" si="6"/>
        <v>0</v>
      </c>
      <c r="H62" s="187"/>
      <c r="I62" s="576"/>
      <c r="J62" s="187"/>
    </row>
    <row r="63" spans="1:10" s="598" customFormat="1" ht="16.149999999999999" customHeight="1" x14ac:dyDescent="0.15">
      <c r="A63" s="986"/>
      <c r="B63" s="274" t="s">
        <v>151</v>
      </c>
      <c r="C63" s="403" t="s">
        <v>2</v>
      </c>
      <c r="D63" s="406">
        <v>82</v>
      </c>
      <c r="E63" s="995"/>
      <c r="F63" s="996">
        <f t="shared" si="6"/>
        <v>0</v>
      </c>
      <c r="H63" s="187"/>
      <c r="I63" s="576"/>
      <c r="J63" s="187"/>
    </row>
    <row r="64" spans="1:10" s="598" customFormat="1" ht="16.149999999999999" customHeight="1" x14ac:dyDescent="0.15">
      <c r="A64" s="986"/>
      <c r="B64" s="282"/>
      <c r="C64" s="403"/>
      <c r="D64" s="406"/>
      <c r="E64" s="995"/>
      <c r="F64" s="996"/>
      <c r="H64" s="187"/>
      <c r="I64" s="576"/>
      <c r="J64" s="187"/>
    </row>
    <row r="65" spans="1:10" s="598" customFormat="1" ht="16.149999999999999" customHeight="1" x14ac:dyDescent="0.15">
      <c r="A65" s="986" t="s">
        <v>102</v>
      </c>
      <c r="B65" s="282" t="s">
        <v>152</v>
      </c>
      <c r="C65" s="403" t="s">
        <v>2</v>
      </c>
      <c r="D65" s="406">
        <v>8</v>
      </c>
      <c r="E65" s="995"/>
      <c r="F65" s="996">
        <f t="shared" si="6"/>
        <v>0</v>
      </c>
      <c r="H65" s="187"/>
      <c r="I65" s="576"/>
      <c r="J65" s="187"/>
    </row>
    <row r="66" spans="1:10" s="598" customFormat="1" ht="16.149999999999999" customHeight="1" x14ac:dyDescent="0.15">
      <c r="A66" s="986"/>
      <c r="B66" s="282"/>
      <c r="C66" s="403"/>
      <c r="D66" s="406"/>
      <c r="E66" s="995"/>
      <c r="F66" s="996"/>
      <c r="H66" s="187"/>
      <c r="I66" s="576"/>
      <c r="J66" s="187"/>
    </row>
    <row r="67" spans="1:10" s="348" customFormat="1" ht="16.149999999999999" customHeight="1" x14ac:dyDescent="0.15">
      <c r="A67" s="382" t="s">
        <v>430</v>
      </c>
      <c r="B67" s="256" t="s">
        <v>239</v>
      </c>
      <c r="C67" s="398"/>
      <c r="D67" s="259"/>
      <c r="E67" s="995"/>
      <c r="F67" s="869"/>
      <c r="H67" s="560"/>
      <c r="I67" s="347"/>
      <c r="J67" s="560"/>
    </row>
    <row r="68" spans="1:10" s="348" customFormat="1" ht="16.149999999999999" customHeight="1" x14ac:dyDescent="0.15">
      <c r="A68" s="382"/>
      <c r="B68" s="260" t="s">
        <v>595</v>
      </c>
      <c r="C68" s="398" t="s">
        <v>2</v>
      </c>
      <c r="D68" s="259">
        <v>2</v>
      </c>
      <c r="E68" s="995"/>
      <c r="F68" s="869">
        <f t="shared" ref="F68" si="8">+D68*E68</f>
        <v>0</v>
      </c>
      <c r="H68" s="560"/>
      <c r="I68" s="347"/>
      <c r="J68" s="560"/>
    </row>
    <row r="69" spans="1:10" s="348" customFormat="1" ht="16.149999999999999" customHeight="1" x14ac:dyDescent="0.15">
      <c r="A69" s="382"/>
      <c r="B69" s="260" t="s">
        <v>244</v>
      </c>
      <c r="C69" s="398" t="s">
        <v>2</v>
      </c>
      <c r="D69" s="259">
        <v>4</v>
      </c>
      <c r="E69" s="995"/>
      <c r="F69" s="869">
        <f t="shared" si="6"/>
        <v>0</v>
      </c>
      <c r="H69" s="560"/>
      <c r="I69" s="347"/>
      <c r="J69" s="560"/>
    </row>
    <row r="70" spans="1:10" s="348" customFormat="1" ht="16.149999999999999" customHeight="1" x14ac:dyDescent="0.15">
      <c r="A70" s="382"/>
      <c r="B70" s="260" t="s">
        <v>245</v>
      </c>
      <c r="C70" s="398" t="s">
        <v>2</v>
      </c>
      <c r="D70" s="259">
        <v>8</v>
      </c>
      <c r="E70" s="995"/>
      <c r="F70" s="869">
        <f t="shared" si="6"/>
        <v>0</v>
      </c>
      <c r="H70" s="560"/>
      <c r="I70" s="347"/>
      <c r="J70" s="560"/>
    </row>
    <row r="71" spans="1:10" s="598" customFormat="1" ht="16.149999999999999" customHeight="1" x14ac:dyDescent="0.15">
      <c r="A71" s="382"/>
      <c r="B71" s="260" t="s">
        <v>441</v>
      </c>
      <c r="C71" s="398" t="s">
        <v>2</v>
      </c>
      <c r="D71" s="259">
        <v>6</v>
      </c>
      <c r="E71" s="995"/>
      <c r="F71" s="869">
        <f t="shared" si="6"/>
        <v>0</v>
      </c>
      <c r="H71" s="187"/>
      <c r="I71" s="576"/>
      <c r="J71" s="187"/>
    </row>
    <row r="72" spans="1:10" s="598" customFormat="1" ht="16.149999999999999" customHeight="1" x14ac:dyDescent="0.15">
      <c r="A72" s="382"/>
      <c r="B72" s="260" t="s">
        <v>444</v>
      </c>
      <c r="C72" s="398" t="s">
        <v>2</v>
      </c>
      <c r="D72" s="259">
        <v>4</v>
      </c>
      <c r="E72" s="995"/>
      <c r="F72" s="869">
        <f t="shared" si="6"/>
        <v>0</v>
      </c>
      <c r="H72" s="187"/>
      <c r="I72" s="576"/>
      <c r="J72" s="187"/>
    </row>
    <row r="73" spans="1:10" s="348" customFormat="1" ht="16.149999999999999" customHeight="1" x14ac:dyDescent="0.15">
      <c r="A73" s="382"/>
      <c r="B73" s="260" t="s">
        <v>443</v>
      </c>
      <c r="C73" s="398" t="s">
        <v>2</v>
      </c>
      <c r="D73" s="259">
        <v>1</v>
      </c>
      <c r="E73" s="995"/>
      <c r="F73" s="869">
        <f t="shared" si="6"/>
        <v>0</v>
      </c>
      <c r="H73" s="560"/>
      <c r="I73" s="347"/>
      <c r="J73" s="560"/>
    </row>
    <row r="74" spans="1:10" s="348" customFormat="1" ht="16.149999999999999" customHeight="1" x14ac:dyDescent="0.15">
      <c r="A74" s="382"/>
      <c r="B74" s="260"/>
      <c r="C74" s="398"/>
      <c r="D74" s="259"/>
      <c r="E74" s="995"/>
      <c r="F74" s="869"/>
      <c r="H74" s="560"/>
      <c r="I74" s="347"/>
      <c r="J74" s="560"/>
    </row>
    <row r="75" spans="1:10" s="348" customFormat="1" ht="16.149999999999999" customHeight="1" x14ac:dyDescent="0.15">
      <c r="A75" s="382" t="s">
        <v>501</v>
      </c>
      <c r="B75" s="256" t="s">
        <v>502</v>
      </c>
      <c r="C75" s="398" t="s">
        <v>24</v>
      </c>
      <c r="D75" s="259">
        <v>1</v>
      </c>
      <c r="E75" s="995"/>
      <c r="F75" s="869">
        <f t="shared" ref="F75" si="9">+D75*E75</f>
        <v>0</v>
      </c>
      <c r="H75" s="560"/>
      <c r="I75" s="347"/>
      <c r="J75" s="560"/>
    </row>
    <row r="76" spans="1:10" s="348" customFormat="1" ht="16.149999999999999" customHeight="1" x14ac:dyDescent="0.15">
      <c r="A76" s="382"/>
      <c r="B76" s="256"/>
      <c r="C76" s="398"/>
      <c r="D76" s="259"/>
      <c r="E76" s="995"/>
      <c r="F76" s="869"/>
      <c r="H76" s="560"/>
      <c r="I76" s="347"/>
      <c r="J76" s="560"/>
    </row>
    <row r="77" spans="1:10" s="348" customFormat="1" ht="16.149999999999999" customHeight="1" x14ac:dyDescent="0.15">
      <c r="A77" s="382" t="s">
        <v>675</v>
      </c>
      <c r="B77" s="256" t="s">
        <v>103</v>
      </c>
      <c r="C77" s="398" t="s">
        <v>24</v>
      </c>
      <c r="D77" s="259">
        <v>1</v>
      </c>
      <c r="E77" s="995"/>
      <c r="F77" s="869">
        <f t="shared" si="6"/>
        <v>0</v>
      </c>
      <c r="H77" s="560"/>
      <c r="I77" s="347"/>
      <c r="J77" s="560"/>
    </row>
    <row r="78" spans="1:10" s="348" customFormat="1" ht="16.149999999999999" customHeight="1" x14ac:dyDescent="0.15">
      <c r="A78" s="870"/>
      <c r="B78" s="871"/>
      <c r="C78" s="872"/>
      <c r="D78" s="873"/>
      <c r="E78" s="874"/>
      <c r="F78" s="875"/>
      <c r="G78" s="392"/>
      <c r="H78" s="560"/>
      <c r="I78" s="347"/>
      <c r="J78" s="560"/>
    </row>
    <row r="79" spans="1:10" ht="15.75" x14ac:dyDescent="0.15">
      <c r="A79" s="858"/>
      <c r="B79" s="831"/>
      <c r="C79" s="855"/>
      <c r="D79" s="856"/>
      <c r="E79" s="857"/>
      <c r="F79" s="832"/>
      <c r="H79" s="560"/>
      <c r="I79" s="347"/>
      <c r="J79" s="560"/>
    </row>
    <row r="80" spans="1:10" ht="15.75" x14ac:dyDescent="0.15">
      <c r="A80" s="848" t="s">
        <v>87</v>
      </c>
      <c r="B80" s="849" t="s">
        <v>25</v>
      </c>
      <c r="C80" s="850"/>
      <c r="D80" s="850"/>
      <c r="E80" s="876"/>
      <c r="F80" s="853">
        <f>SUM(F49:F77)</f>
        <v>0</v>
      </c>
      <c r="H80" s="560"/>
      <c r="I80" s="347"/>
      <c r="J80" s="560"/>
    </row>
    <row r="81" spans="1:10" ht="15.75" x14ac:dyDescent="0.15">
      <c r="A81" s="858"/>
      <c r="B81" s="831"/>
      <c r="C81" s="855"/>
      <c r="D81" s="855"/>
      <c r="E81" s="877"/>
      <c r="F81" s="859"/>
      <c r="H81" s="560"/>
      <c r="I81" s="347"/>
      <c r="J81" s="560"/>
    </row>
    <row r="82" spans="1:10" s="1005" customFormat="1" ht="15.75" x14ac:dyDescent="0.15">
      <c r="A82" s="1001" t="s">
        <v>83</v>
      </c>
      <c r="B82" s="1002" t="s">
        <v>41</v>
      </c>
      <c r="C82" s="1003"/>
      <c r="D82" s="1038"/>
      <c r="E82" s="1039"/>
      <c r="F82" s="1038"/>
      <c r="H82" s="187"/>
      <c r="I82" s="576"/>
      <c r="J82" s="187"/>
    </row>
    <row r="83" spans="1:10" s="1005" customFormat="1" ht="15.75" x14ac:dyDescent="0.15">
      <c r="A83" s="1001" t="s">
        <v>88</v>
      </c>
      <c r="B83" s="1002" t="s">
        <v>195</v>
      </c>
      <c r="C83" s="1003"/>
      <c r="D83" s="1040"/>
      <c r="E83" s="1041"/>
      <c r="F83" s="1040"/>
      <c r="H83" s="187"/>
      <c r="I83" s="576"/>
      <c r="J83" s="187"/>
    </row>
    <row r="84" spans="1:10" ht="15.75" x14ac:dyDescent="0.15">
      <c r="A84" s="880" t="s">
        <v>18</v>
      </c>
      <c r="B84" s="881" t="s">
        <v>19</v>
      </c>
      <c r="C84" s="882" t="s">
        <v>20</v>
      </c>
      <c r="D84" s="883" t="s">
        <v>21</v>
      </c>
      <c r="E84" s="865" t="s">
        <v>22</v>
      </c>
      <c r="F84" s="884" t="s">
        <v>23</v>
      </c>
      <c r="H84" s="560"/>
      <c r="I84" s="347"/>
      <c r="J84" s="560"/>
    </row>
    <row r="85" spans="1:10" ht="15.75" x14ac:dyDescent="0.15">
      <c r="A85" s="885"/>
      <c r="B85" s="886"/>
      <c r="C85" s="887"/>
      <c r="D85" s="888"/>
      <c r="E85" s="889"/>
      <c r="F85" s="890"/>
      <c r="H85" s="560"/>
      <c r="I85" s="347"/>
      <c r="J85" s="560"/>
    </row>
    <row r="86" spans="1:10" ht="15.75" x14ac:dyDescent="0.15">
      <c r="A86" s="382" t="s">
        <v>42</v>
      </c>
      <c r="B86" s="256" t="s">
        <v>129</v>
      </c>
      <c r="C86" s="398"/>
      <c r="D86" s="259"/>
      <c r="E86" s="393"/>
      <c r="F86" s="891"/>
      <c r="H86" s="560"/>
      <c r="I86" s="347"/>
      <c r="J86" s="560"/>
    </row>
    <row r="87" spans="1:10" ht="15.75" x14ac:dyDescent="0.15">
      <c r="A87" s="382"/>
      <c r="B87" s="570" t="s">
        <v>240</v>
      </c>
      <c r="C87" s="398" t="s">
        <v>2</v>
      </c>
      <c r="D87" s="259">
        <v>8</v>
      </c>
      <c r="E87" s="393"/>
      <c r="F87" s="869">
        <f>+D87*E87</f>
        <v>0</v>
      </c>
      <c r="H87" s="560"/>
      <c r="I87" s="347"/>
      <c r="J87" s="560"/>
    </row>
    <row r="88" spans="1:10" ht="15.75" x14ac:dyDescent="0.15">
      <c r="A88" s="382"/>
      <c r="B88" s="808"/>
      <c r="C88" s="398"/>
      <c r="D88" s="259"/>
      <c r="E88" s="393"/>
      <c r="F88" s="869"/>
      <c r="H88" s="560"/>
      <c r="I88" s="347"/>
      <c r="J88" s="560"/>
    </row>
    <row r="89" spans="1:10" ht="15.75" x14ac:dyDescent="0.15">
      <c r="A89" s="382" t="s">
        <v>89</v>
      </c>
      <c r="B89" s="256" t="s">
        <v>153</v>
      </c>
      <c r="C89" s="398"/>
      <c r="D89" s="259"/>
      <c r="E89" s="393"/>
      <c r="F89" s="891"/>
      <c r="H89" s="560"/>
      <c r="I89" s="347"/>
      <c r="J89" s="560"/>
    </row>
    <row r="90" spans="1:10" ht="15.75" x14ac:dyDescent="0.15">
      <c r="A90" s="382"/>
      <c r="B90" s="570" t="s">
        <v>154</v>
      </c>
      <c r="C90" s="398" t="s">
        <v>2</v>
      </c>
      <c r="D90" s="259">
        <v>8</v>
      </c>
      <c r="E90" s="393"/>
      <c r="F90" s="869">
        <f>+D90*E90</f>
        <v>0</v>
      </c>
      <c r="H90" s="560"/>
      <c r="I90" s="347"/>
      <c r="J90" s="560"/>
    </row>
    <row r="91" spans="1:10" ht="15.75" x14ac:dyDescent="0.15">
      <c r="A91" s="382"/>
      <c r="B91" s="256"/>
      <c r="C91" s="398"/>
      <c r="D91" s="259"/>
      <c r="E91" s="393"/>
      <c r="F91" s="869"/>
      <c r="H91" s="560"/>
      <c r="I91" s="347"/>
      <c r="J91" s="560"/>
    </row>
    <row r="92" spans="1:10" ht="15.75" x14ac:dyDescent="0.15">
      <c r="A92" s="382" t="s">
        <v>90</v>
      </c>
      <c r="B92" s="256" t="s">
        <v>155</v>
      </c>
      <c r="C92" s="398"/>
      <c r="D92" s="259"/>
      <c r="E92" s="393"/>
      <c r="F92" s="869"/>
      <c r="H92" s="560"/>
      <c r="I92" s="347"/>
      <c r="J92" s="560"/>
    </row>
    <row r="93" spans="1:10" s="1005" customFormat="1" ht="15.75" x14ac:dyDescent="0.15">
      <c r="A93" s="986"/>
      <c r="B93" s="1075" t="s">
        <v>611</v>
      </c>
      <c r="C93" s="403" t="s">
        <v>2</v>
      </c>
      <c r="D93" s="406">
        <v>3</v>
      </c>
      <c r="E93" s="393"/>
      <c r="F93" s="996">
        <f t="shared" ref="F93:F94" si="10">+D93*E93</f>
        <v>0</v>
      </c>
      <c r="G93" s="1120"/>
      <c r="H93" s="187"/>
      <c r="I93" s="576"/>
      <c r="J93" s="187"/>
    </row>
    <row r="94" spans="1:10" s="1005" customFormat="1" ht="15.75" x14ac:dyDescent="0.15">
      <c r="A94" s="986"/>
      <c r="B94" s="1075" t="s">
        <v>612</v>
      </c>
      <c r="C94" s="403" t="s">
        <v>2</v>
      </c>
      <c r="D94" s="406">
        <v>5</v>
      </c>
      <c r="E94" s="393"/>
      <c r="F94" s="996">
        <f t="shared" si="10"/>
        <v>0</v>
      </c>
      <c r="H94" s="187"/>
      <c r="I94" s="576"/>
      <c r="J94" s="187"/>
    </row>
    <row r="95" spans="1:10" ht="15.75" x14ac:dyDescent="0.15">
      <c r="A95" s="382"/>
      <c r="B95" s="256"/>
      <c r="C95" s="398"/>
      <c r="D95" s="259"/>
      <c r="E95" s="393"/>
      <c r="F95" s="869"/>
      <c r="H95" s="560"/>
      <c r="I95" s="347"/>
      <c r="J95" s="560"/>
    </row>
    <row r="96" spans="1:10" ht="15.75" x14ac:dyDescent="0.15">
      <c r="A96" s="382" t="s">
        <v>91</v>
      </c>
      <c r="B96" s="256" t="s">
        <v>156</v>
      </c>
      <c r="C96" s="398"/>
      <c r="D96" s="259"/>
      <c r="E96" s="393"/>
      <c r="F96" s="869"/>
      <c r="H96" s="560"/>
      <c r="I96" s="347"/>
      <c r="J96" s="560"/>
    </row>
    <row r="97" spans="1:10" s="1005" customFormat="1" ht="15.75" x14ac:dyDescent="0.15">
      <c r="A97" s="986"/>
      <c r="B97" s="1075" t="s">
        <v>431</v>
      </c>
      <c r="C97" s="403" t="s">
        <v>2</v>
      </c>
      <c r="D97" s="406">
        <v>8</v>
      </c>
      <c r="E97" s="393"/>
      <c r="F97" s="996">
        <f t="shared" ref="F97:F111" si="11">+D97*E97</f>
        <v>0</v>
      </c>
      <c r="G97" s="1120"/>
      <c r="H97" s="187"/>
      <c r="I97" s="576"/>
      <c r="J97" s="187"/>
    </row>
    <row r="98" spans="1:10" ht="15.75" x14ac:dyDescent="0.15">
      <c r="A98" s="382"/>
      <c r="B98" s="570"/>
      <c r="C98" s="398"/>
      <c r="D98" s="259"/>
      <c r="E98" s="393"/>
      <c r="F98" s="869"/>
      <c r="H98" s="560"/>
      <c r="I98" s="347"/>
      <c r="J98" s="560"/>
    </row>
    <row r="99" spans="1:10" ht="15.75" x14ac:dyDescent="0.15">
      <c r="A99" s="382" t="s">
        <v>200</v>
      </c>
      <c r="B99" s="256" t="s">
        <v>201</v>
      </c>
      <c r="C99" s="398" t="s">
        <v>2</v>
      </c>
      <c r="D99" s="406">
        <v>8</v>
      </c>
      <c r="E99" s="393"/>
      <c r="F99" s="869">
        <f t="shared" si="11"/>
        <v>0</v>
      </c>
      <c r="H99" s="560"/>
      <c r="I99" s="347"/>
      <c r="J99" s="560"/>
    </row>
    <row r="100" spans="1:10" ht="15.75" x14ac:dyDescent="0.15">
      <c r="A100" s="382"/>
      <c r="B100" s="256"/>
      <c r="C100" s="398"/>
      <c r="D100" s="259"/>
      <c r="E100" s="393"/>
      <c r="F100" s="869"/>
      <c r="H100" s="560"/>
      <c r="I100" s="347"/>
      <c r="J100" s="560"/>
    </row>
    <row r="101" spans="1:10" ht="15.75" x14ac:dyDescent="0.15">
      <c r="A101" s="382" t="s">
        <v>128</v>
      </c>
      <c r="B101" s="258" t="s">
        <v>432</v>
      </c>
      <c r="C101" s="398"/>
      <c r="D101" s="259"/>
      <c r="E101" s="393"/>
      <c r="F101" s="869"/>
      <c r="H101" s="560"/>
      <c r="I101" s="347"/>
      <c r="J101" s="560"/>
    </row>
    <row r="102" spans="1:10" ht="15.75" x14ac:dyDescent="0.15">
      <c r="A102" s="382"/>
      <c r="B102" s="258" t="s">
        <v>157</v>
      </c>
      <c r="C102" s="398" t="s">
        <v>2</v>
      </c>
      <c r="D102" s="259">
        <v>8</v>
      </c>
      <c r="E102" s="393"/>
      <c r="F102" s="869">
        <f t="shared" si="11"/>
        <v>0</v>
      </c>
      <c r="G102" s="630"/>
      <c r="H102" s="560"/>
      <c r="I102" s="347"/>
      <c r="J102" s="560"/>
    </row>
    <row r="103" spans="1:10" ht="15.75" x14ac:dyDescent="0.15">
      <c r="A103" s="382"/>
      <c r="B103" s="256"/>
      <c r="C103" s="398"/>
      <c r="D103" s="259"/>
      <c r="E103" s="393"/>
      <c r="F103" s="869"/>
      <c r="H103" s="560"/>
      <c r="I103" s="347"/>
      <c r="J103" s="560"/>
    </row>
    <row r="104" spans="1:10" ht="15.75" x14ac:dyDescent="0.15">
      <c r="A104" s="382" t="s">
        <v>158</v>
      </c>
      <c r="B104" s="808" t="s">
        <v>96</v>
      </c>
      <c r="C104" s="398"/>
      <c r="D104" s="259"/>
      <c r="E104" s="393"/>
      <c r="F104" s="869"/>
      <c r="H104" s="560"/>
      <c r="I104" s="347"/>
      <c r="J104" s="560"/>
    </row>
    <row r="105" spans="1:10" ht="15.75" x14ac:dyDescent="0.15">
      <c r="A105" s="382"/>
      <c r="B105" s="570" t="s">
        <v>702</v>
      </c>
      <c r="C105" s="398" t="s">
        <v>2</v>
      </c>
      <c r="D105" s="259">
        <v>8</v>
      </c>
      <c r="E105" s="393"/>
      <c r="F105" s="869">
        <f t="shared" si="11"/>
        <v>0</v>
      </c>
      <c r="G105" s="630"/>
      <c r="H105" s="560"/>
      <c r="I105" s="347"/>
      <c r="J105" s="560"/>
    </row>
    <row r="106" spans="1:10" ht="15.75" x14ac:dyDescent="0.15">
      <c r="A106" s="382"/>
      <c r="B106" s="570" t="s">
        <v>703</v>
      </c>
      <c r="C106" s="398" t="s">
        <v>2</v>
      </c>
      <c r="D106" s="259">
        <v>8</v>
      </c>
      <c r="E106" s="393"/>
      <c r="F106" s="869">
        <f t="shared" si="11"/>
        <v>0</v>
      </c>
      <c r="H106" s="560"/>
      <c r="I106" s="347"/>
      <c r="J106" s="560"/>
    </row>
    <row r="107" spans="1:10" ht="15.75" x14ac:dyDescent="0.15">
      <c r="A107" s="382"/>
      <c r="B107" s="570" t="s">
        <v>237</v>
      </c>
      <c r="C107" s="398" t="s">
        <v>2</v>
      </c>
      <c r="D107" s="259">
        <v>8</v>
      </c>
      <c r="E107" s="393"/>
      <c r="F107" s="869">
        <f t="shared" si="11"/>
        <v>0</v>
      </c>
      <c r="H107" s="560"/>
      <c r="I107" s="347"/>
      <c r="J107" s="560"/>
    </row>
    <row r="108" spans="1:10" ht="15.75" x14ac:dyDescent="0.15">
      <c r="A108" s="382"/>
      <c r="B108" s="570" t="s">
        <v>505</v>
      </c>
      <c r="C108" s="398" t="s">
        <v>2</v>
      </c>
      <c r="D108" s="259">
        <v>8</v>
      </c>
      <c r="E108" s="393"/>
      <c r="F108" s="869">
        <f t="shared" si="11"/>
        <v>0</v>
      </c>
      <c r="G108" s="630"/>
      <c r="H108" s="560"/>
      <c r="I108" s="347"/>
      <c r="J108" s="560"/>
    </row>
    <row r="109" spans="1:10" ht="15.75" x14ac:dyDescent="0.15">
      <c r="A109" s="382"/>
      <c r="B109" s="256"/>
      <c r="C109" s="398"/>
      <c r="D109" s="259"/>
      <c r="E109" s="393"/>
      <c r="F109" s="869"/>
      <c r="H109" s="560"/>
      <c r="I109" s="347"/>
      <c r="J109" s="560"/>
    </row>
    <row r="110" spans="1:10" ht="15.75" x14ac:dyDescent="0.15">
      <c r="A110" s="382" t="s">
        <v>159</v>
      </c>
      <c r="B110" s="256" t="s">
        <v>160</v>
      </c>
      <c r="C110" s="398"/>
      <c r="D110" s="259"/>
      <c r="E110" s="393"/>
      <c r="F110" s="869"/>
      <c r="H110" s="560"/>
      <c r="I110" s="347"/>
      <c r="J110" s="560"/>
    </row>
    <row r="111" spans="1:10" ht="15.75" x14ac:dyDescent="0.15">
      <c r="A111" s="382"/>
      <c r="B111" s="260" t="s">
        <v>161</v>
      </c>
      <c r="C111" s="398" t="s">
        <v>2</v>
      </c>
      <c r="D111" s="406">
        <v>2</v>
      </c>
      <c r="E111" s="393"/>
      <c r="F111" s="869">
        <f t="shared" si="11"/>
        <v>0</v>
      </c>
      <c r="H111" s="560"/>
      <c r="I111" s="347"/>
      <c r="J111" s="560"/>
    </row>
    <row r="112" spans="1:10" ht="15.75" x14ac:dyDescent="0.15">
      <c r="A112" s="892"/>
      <c r="B112" s="893"/>
      <c r="C112" s="894"/>
      <c r="D112" s="895"/>
      <c r="E112" s="896"/>
      <c r="F112" s="897"/>
      <c r="H112" s="560"/>
      <c r="I112" s="347"/>
      <c r="J112" s="560"/>
    </row>
    <row r="113" spans="1:10" ht="15.75" x14ac:dyDescent="0.15">
      <c r="A113" s="898"/>
      <c r="B113" s="899"/>
      <c r="C113" s="900"/>
      <c r="D113" s="901"/>
      <c r="E113" s="902"/>
      <c r="F113" s="903"/>
      <c r="H113" s="560"/>
      <c r="I113" s="347"/>
      <c r="J113" s="560"/>
    </row>
    <row r="114" spans="1:10" ht="15.75" x14ac:dyDescent="0.15">
      <c r="A114" s="904" t="s">
        <v>88</v>
      </c>
      <c r="B114" s="905" t="s">
        <v>25</v>
      </c>
      <c r="C114" s="906"/>
      <c r="D114" s="907"/>
      <c r="E114" s="908"/>
      <c r="F114" s="909">
        <f>SUM(F87:F111)</f>
        <v>0</v>
      </c>
      <c r="H114" s="560"/>
      <c r="I114" s="347"/>
      <c r="J114" s="560"/>
    </row>
    <row r="115" spans="1:10" ht="15.75" x14ac:dyDescent="0.15">
      <c r="A115" s="858"/>
      <c r="B115" s="831"/>
      <c r="C115" s="855"/>
      <c r="D115" s="855"/>
      <c r="E115" s="877"/>
      <c r="F115" s="859"/>
      <c r="H115" s="560"/>
      <c r="I115" s="347"/>
      <c r="J115" s="560"/>
    </row>
    <row r="116" spans="1:10" ht="15.75" x14ac:dyDescent="0.15">
      <c r="A116" s="830" t="s">
        <v>83</v>
      </c>
      <c r="B116" s="831" t="s">
        <v>41</v>
      </c>
      <c r="C116" s="644"/>
      <c r="D116" s="647"/>
      <c r="E116" s="860"/>
      <c r="F116" s="832"/>
      <c r="H116" s="560"/>
      <c r="I116" s="347"/>
      <c r="J116" s="560"/>
    </row>
    <row r="117" spans="1:10" s="1005" customFormat="1" ht="15.75" x14ac:dyDescent="0.15">
      <c r="A117" s="1010" t="s">
        <v>92</v>
      </c>
      <c r="B117" s="1011" t="s">
        <v>127</v>
      </c>
      <c r="C117" s="1012"/>
      <c r="D117" s="1013"/>
      <c r="E117" s="1014"/>
      <c r="F117" s="1015"/>
      <c r="H117" s="187"/>
      <c r="I117" s="576"/>
      <c r="J117" s="187"/>
    </row>
    <row r="118" spans="1:10" s="598" customFormat="1" ht="16.149999999999999" customHeight="1" x14ac:dyDescent="0.15">
      <c r="A118" s="1016" t="s">
        <v>18</v>
      </c>
      <c r="B118" s="1017" t="s">
        <v>19</v>
      </c>
      <c r="C118" s="1018" t="s">
        <v>20</v>
      </c>
      <c r="D118" s="1019" t="s">
        <v>21</v>
      </c>
      <c r="E118" s="1020" t="s">
        <v>22</v>
      </c>
      <c r="F118" s="1021" t="s">
        <v>23</v>
      </c>
      <c r="H118" s="187"/>
      <c r="I118" s="576"/>
      <c r="J118" s="187"/>
    </row>
    <row r="119" spans="1:10" s="598" customFormat="1" ht="16.149999999999999" customHeight="1" x14ac:dyDescent="0.15">
      <c r="A119" s="1022"/>
      <c r="B119" s="1023"/>
      <c r="C119" s="1024"/>
      <c r="D119" s="1025"/>
      <c r="E119" s="1026"/>
      <c r="F119" s="1027"/>
      <c r="H119" s="187"/>
      <c r="I119" s="576"/>
      <c r="J119" s="187"/>
    </row>
    <row r="120" spans="1:10" s="598" customFormat="1" ht="16.149999999999999" customHeight="1" x14ac:dyDescent="0.15">
      <c r="A120" s="986" t="s">
        <v>44</v>
      </c>
      <c r="B120" s="268" t="s">
        <v>671</v>
      </c>
      <c r="C120" s="403"/>
      <c r="D120" s="406"/>
      <c r="E120" s="1028"/>
      <c r="F120" s="1029"/>
      <c r="H120" s="1030"/>
      <c r="I120" s="576"/>
      <c r="J120" s="1030"/>
    </row>
    <row r="121" spans="1:10" s="598" customFormat="1" ht="16.149999999999999" customHeight="1" x14ac:dyDescent="0.15">
      <c r="A121" s="986"/>
      <c r="B121" s="274" t="s">
        <v>676</v>
      </c>
      <c r="C121" s="403" t="s">
        <v>33</v>
      </c>
      <c r="D121" s="406">
        <v>5</v>
      </c>
      <c r="E121" s="988"/>
      <c r="F121" s="1031">
        <f t="shared" ref="F121:F122" si="12">+D121*E121</f>
        <v>0</v>
      </c>
      <c r="H121" s="1030"/>
      <c r="I121" s="576"/>
      <c r="J121" s="1030"/>
    </row>
    <row r="122" spans="1:10" s="598" customFormat="1" ht="16.149999999999999" customHeight="1" x14ac:dyDescent="0.15">
      <c r="A122" s="986"/>
      <c r="B122" s="274" t="s">
        <v>677</v>
      </c>
      <c r="C122" s="403" t="s">
        <v>33</v>
      </c>
      <c r="D122" s="406">
        <v>5</v>
      </c>
      <c r="E122" s="988"/>
      <c r="F122" s="1031">
        <f t="shared" si="12"/>
        <v>0</v>
      </c>
      <c r="H122" s="1030"/>
      <c r="I122" s="576"/>
      <c r="J122" s="1030"/>
    </row>
    <row r="123" spans="1:10" s="598" customFormat="1" ht="16.149999999999999" customHeight="1" x14ac:dyDescent="0.15">
      <c r="A123" s="986"/>
      <c r="B123" s="274" t="s">
        <v>862</v>
      </c>
      <c r="C123" s="403" t="s">
        <v>33</v>
      </c>
      <c r="D123" s="406">
        <v>5</v>
      </c>
      <c r="E123" s="988"/>
      <c r="F123" s="1031">
        <f t="shared" ref="F123" si="13">+D123*E123</f>
        <v>0</v>
      </c>
      <c r="H123" s="1030"/>
      <c r="I123" s="576"/>
      <c r="J123" s="1030"/>
    </row>
    <row r="124" spans="1:10" s="598" customFormat="1" ht="16.149999999999999" customHeight="1" x14ac:dyDescent="0.15">
      <c r="A124" s="986"/>
      <c r="B124" s="274" t="s">
        <v>678</v>
      </c>
      <c r="C124" s="403" t="s">
        <v>33</v>
      </c>
      <c r="D124" s="406">
        <v>5</v>
      </c>
      <c r="E124" s="988"/>
      <c r="F124" s="1031">
        <f t="shared" ref="F124:F125" si="14">+D124*E124</f>
        <v>0</v>
      </c>
      <c r="H124" s="1030"/>
      <c r="I124" s="576"/>
      <c r="J124" s="1030"/>
    </row>
    <row r="125" spans="1:10" s="598" customFormat="1" ht="16.149999999999999" customHeight="1" x14ac:dyDescent="0.15">
      <c r="A125" s="986"/>
      <c r="B125" s="274" t="s">
        <v>679</v>
      </c>
      <c r="C125" s="403" t="s">
        <v>33</v>
      </c>
      <c r="D125" s="406">
        <v>5</v>
      </c>
      <c r="E125" s="988"/>
      <c r="F125" s="1031">
        <f t="shared" si="14"/>
        <v>0</v>
      </c>
      <c r="H125" s="1030"/>
      <c r="I125" s="576"/>
      <c r="J125" s="1030"/>
    </row>
    <row r="126" spans="1:10" s="598" customFormat="1" ht="16.149999999999999" customHeight="1" x14ac:dyDescent="0.15">
      <c r="A126" s="986"/>
      <c r="B126" s="274" t="s">
        <v>861</v>
      </c>
      <c r="C126" s="403" t="s">
        <v>33</v>
      </c>
      <c r="D126" s="406">
        <v>5</v>
      </c>
      <c r="E126" s="988"/>
      <c r="F126" s="1031">
        <f t="shared" ref="F126" si="15">+D126*E126</f>
        <v>0</v>
      </c>
      <c r="H126" s="1030"/>
      <c r="I126" s="576"/>
      <c r="J126" s="1030"/>
    </row>
    <row r="127" spans="1:10" s="598" customFormat="1" ht="16.149999999999999" customHeight="1" x14ac:dyDescent="0.15">
      <c r="A127" s="986"/>
      <c r="B127" s="282"/>
      <c r="C127" s="403"/>
      <c r="D127" s="406"/>
      <c r="E127" s="988"/>
      <c r="F127" s="1029"/>
      <c r="H127" s="1030"/>
      <c r="I127" s="576"/>
      <c r="J127" s="1030"/>
    </row>
    <row r="128" spans="1:10" s="598" customFormat="1" ht="16.149999999999999" customHeight="1" x14ac:dyDescent="0.15">
      <c r="A128" s="986" t="s">
        <v>105</v>
      </c>
      <c r="B128" s="268" t="s">
        <v>233</v>
      </c>
      <c r="C128" s="403"/>
      <c r="D128" s="406"/>
      <c r="E128" s="988"/>
      <c r="F128" s="1029"/>
      <c r="H128" s="1030"/>
      <c r="I128" s="576"/>
      <c r="J128" s="1030"/>
    </row>
    <row r="129" spans="1:10" s="598" customFormat="1" ht="16.149999999999999" customHeight="1" x14ac:dyDescent="0.15">
      <c r="A129" s="986"/>
      <c r="B129" s="282" t="s">
        <v>234</v>
      </c>
      <c r="C129" s="403"/>
      <c r="D129" s="406"/>
      <c r="E129" s="988"/>
      <c r="F129" s="1029"/>
      <c r="H129" s="187"/>
      <c r="I129" s="576"/>
      <c r="J129" s="187"/>
    </row>
    <row r="130" spans="1:10" s="598" customFormat="1" ht="16.149999999999999" customHeight="1" x14ac:dyDescent="0.15">
      <c r="A130" s="986"/>
      <c r="B130" s="274" t="s">
        <v>142</v>
      </c>
      <c r="C130" s="403" t="s">
        <v>33</v>
      </c>
      <c r="D130" s="406">
        <v>159</v>
      </c>
      <c r="E130" s="988"/>
      <c r="F130" s="1031">
        <f t="shared" ref="F130:F135" si="16">+D130*E130</f>
        <v>0</v>
      </c>
      <c r="H130" s="187"/>
      <c r="I130" s="576"/>
      <c r="J130" s="187"/>
    </row>
    <row r="131" spans="1:10" s="598" customFormat="1" ht="16.149999999999999" customHeight="1" x14ac:dyDescent="0.15">
      <c r="A131" s="986"/>
      <c r="B131" s="274" t="s">
        <v>241</v>
      </c>
      <c r="C131" s="403" t="s">
        <v>33</v>
      </c>
      <c r="D131" s="406">
        <v>90</v>
      </c>
      <c r="E131" s="988"/>
      <c r="F131" s="1031">
        <f t="shared" si="16"/>
        <v>0</v>
      </c>
      <c r="H131" s="187"/>
      <c r="I131" s="576"/>
      <c r="J131" s="187"/>
    </row>
    <row r="132" spans="1:10" s="598" customFormat="1" ht="16.149999999999999" customHeight="1" x14ac:dyDescent="0.15">
      <c r="A132" s="986"/>
      <c r="B132" s="274" t="s">
        <v>500</v>
      </c>
      <c r="C132" s="403" t="s">
        <v>33</v>
      </c>
      <c r="D132" s="406">
        <v>10</v>
      </c>
      <c r="E132" s="988"/>
      <c r="F132" s="1031">
        <f t="shared" si="16"/>
        <v>0</v>
      </c>
      <c r="H132" s="187"/>
      <c r="I132" s="576"/>
      <c r="J132" s="187"/>
    </row>
    <row r="133" spans="1:10" s="598" customFormat="1" ht="16.149999999999999" customHeight="1" x14ac:dyDescent="0.15">
      <c r="A133" s="986"/>
      <c r="B133" s="268" t="s">
        <v>433</v>
      </c>
      <c r="C133" s="403"/>
      <c r="D133" s="406"/>
      <c r="E133" s="988"/>
      <c r="F133" s="1031"/>
      <c r="H133" s="187"/>
      <c r="I133" s="576"/>
      <c r="J133" s="187"/>
    </row>
    <row r="134" spans="1:10" s="598" customFormat="1" ht="16.149999999999999" customHeight="1" x14ac:dyDescent="0.15">
      <c r="A134" s="986"/>
      <c r="B134" s="274" t="s">
        <v>143</v>
      </c>
      <c r="C134" s="403" t="s">
        <v>33</v>
      </c>
      <c r="D134" s="406">
        <v>75</v>
      </c>
      <c r="E134" s="988"/>
      <c r="F134" s="1031">
        <f t="shared" si="16"/>
        <v>0</v>
      </c>
      <c r="H134" s="187"/>
      <c r="I134" s="576"/>
      <c r="J134" s="187"/>
    </row>
    <row r="135" spans="1:10" s="598" customFormat="1" ht="16.149999999999999" customHeight="1" x14ac:dyDescent="0.15">
      <c r="A135" s="986"/>
      <c r="B135" s="274" t="s">
        <v>144</v>
      </c>
      <c r="C135" s="403" t="s">
        <v>33</v>
      </c>
      <c r="D135" s="406">
        <v>124</v>
      </c>
      <c r="E135" s="988"/>
      <c r="F135" s="1031">
        <f t="shared" si="16"/>
        <v>0</v>
      </c>
      <c r="H135" s="187"/>
      <c r="I135" s="576"/>
      <c r="J135" s="187"/>
    </row>
    <row r="136" spans="1:10" s="598" customFormat="1" ht="16.149999999999999" customHeight="1" x14ac:dyDescent="0.15">
      <c r="A136" s="986"/>
      <c r="B136" s="274" t="s">
        <v>445</v>
      </c>
      <c r="C136" s="403" t="s">
        <v>33</v>
      </c>
      <c r="D136" s="406">
        <v>12</v>
      </c>
      <c r="E136" s="988"/>
      <c r="F136" s="1031">
        <f t="shared" ref="F136:F137" si="17">+D136*E136</f>
        <v>0</v>
      </c>
      <c r="H136" s="187"/>
      <c r="I136" s="576"/>
      <c r="J136" s="187"/>
    </row>
    <row r="137" spans="1:10" s="598" customFormat="1" ht="16.149999999999999" customHeight="1" x14ac:dyDescent="0.15">
      <c r="A137" s="986"/>
      <c r="B137" s="274" t="s">
        <v>446</v>
      </c>
      <c r="C137" s="403" t="s">
        <v>33</v>
      </c>
      <c r="D137" s="406">
        <v>10</v>
      </c>
      <c r="E137" s="988"/>
      <c r="F137" s="1031">
        <f t="shared" si="17"/>
        <v>0</v>
      </c>
      <c r="H137" s="187"/>
      <c r="I137" s="576"/>
      <c r="J137" s="187"/>
    </row>
    <row r="138" spans="1:10" s="598" customFormat="1" ht="16.149999999999999" customHeight="1" x14ac:dyDescent="0.15">
      <c r="A138" s="986"/>
      <c r="B138" s="274" t="s">
        <v>447</v>
      </c>
      <c r="C138" s="403" t="s">
        <v>33</v>
      </c>
      <c r="D138" s="406">
        <v>8</v>
      </c>
      <c r="E138" s="988"/>
      <c r="F138" s="1031">
        <f t="shared" ref="F138" si="18">+D138*E138</f>
        <v>0</v>
      </c>
      <c r="H138" s="187"/>
      <c r="I138" s="576"/>
      <c r="J138" s="187"/>
    </row>
    <row r="139" spans="1:10" s="598" customFormat="1" ht="16.149999999999999" customHeight="1" x14ac:dyDescent="0.15">
      <c r="A139" s="986"/>
      <c r="B139" s="282"/>
      <c r="C139" s="403"/>
      <c r="D139" s="406"/>
      <c r="E139" s="988"/>
      <c r="F139" s="1031"/>
      <c r="H139" s="187"/>
      <c r="I139" s="576"/>
      <c r="J139" s="187"/>
    </row>
    <row r="140" spans="1:10" s="598" customFormat="1" ht="16.149999999999999" customHeight="1" x14ac:dyDescent="0.15">
      <c r="A140" s="986" t="s">
        <v>106</v>
      </c>
      <c r="B140" s="282" t="s">
        <v>145</v>
      </c>
      <c r="C140" s="403"/>
      <c r="D140" s="406"/>
      <c r="E140" s="988"/>
      <c r="F140" s="1031"/>
      <c r="H140" s="187"/>
      <c r="I140" s="576"/>
      <c r="J140" s="187"/>
    </row>
    <row r="141" spans="1:10" s="598" customFormat="1" ht="16.149999999999999" customHeight="1" x14ac:dyDescent="0.15">
      <c r="A141" s="986"/>
      <c r="B141" s="274" t="s">
        <v>438</v>
      </c>
      <c r="C141" s="403" t="s">
        <v>33</v>
      </c>
      <c r="D141" s="406">
        <v>2626</v>
      </c>
      <c r="E141" s="988"/>
      <c r="F141" s="1031">
        <f>+D141*E141</f>
        <v>0</v>
      </c>
      <c r="H141" s="187"/>
      <c r="I141" s="576"/>
      <c r="J141" s="187"/>
    </row>
    <row r="142" spans="1:10" s="598" customFormat="1" ht="16.149999999999999" customHeight="1" x14ac:dyDescent="0.15">
      <c r="A142" s="986"/>
      <c r="B142" s="1032" t="s">
        <v>471</v>
      </c>
      <c r="C142" s="403" t="s">
        <v>33</v>
      </c>
      <c r="D142" s="1033">
        <v>20</v>
      </c>
      <c r="E142" s="988"/>
      <c r="F142" s="1031">
        <f>+D142*E142</f>
        <v>0</v>
      </c>
      <c r="H142" s="187"/>
      <c r="I142" s="576"/>
      <c r="J142" s="187"/>
    </row>
    <row r="143" spans="1:10" s="598" customFormat="1" ht="16.149999999999999" customHeight="1" x14ac:dyDescent="0.15">
      <c r="A143" s="986"/>
      <c r="B143" s="274"/>
      <c r="C143" s="403"/>
      <c r="D143" s="406"/>
      <c r="E143" s="988"/>
      <c r="F143" s="1031"/>
      <c r="H143" s="187"/>
      <c r="I143" s="576"/>
      <c r="J143" s="187"/>
    </row>
    <row r="144" spans="1:10" s="598" customFormat="1" ht="16.149999999999999" customHeight="1" x14ac:dyDescent="0.15">
      <c r="A144" s="986" t="s">
        <v>107</v>
      </c>
      <c r="B144" s="282" t="s">
        <v>238</v>
      </c>
      <c r="C144" s="403"/>
      <c r="D144" s="406"/>
      <c r="E144" s="988"/>
      <c r="F144" s="1031"/>
      <c r="H144" s="187"/>
      <c r="I144" s="576"/>
      <c r="J144" s="187"/>
    </row>
    <row r="145" spans="1:10" s="598" customFormat="1" ht="16.149999999999999" customHeight="1" x14ac:dyDescent="0.15">
      <c r="A145" s="986"/>
      <c r="B145" s="274" t="s">
        <v>150</v>
      </c>
      <c r="C145" s="403" t="s">
        <v>2</v>
      </c>
      <c r="D145" s="406">
        <v>32</v>
      </c>
      <c r="E145" s="988"/>
      <c r="F145" s="1031">
        <f>+D145*E145</f>
        <v>0</v>
      </c>
      <c r="H145" s="187"/>
      <c r="I145" s="576"/>
      <c r="J145" s="187"/>
    </row>
    <row r="146" spans="1:10" s="598" customFormat="1" ht="16.149999999999999" customHeight="1" x14ac:dyDescent="0.15">
      <c r="A146" s="1034"/>
      <c r="B146" s="1035"/>
      <c r="C146" s="403"/>
      <c r="D146" s="406"/>
      <c r="E146" s="988"/>
      <c r="F146" s="1031">
        <f>+D146*E146</f>
        <v>0</v>
      </c>
      <c r="H146" s="187"/>
      <c r="I146" s="576"/>
      <c r="J146" s="187"/>
    </row>
    <row r="147" spans="1:10" s="598" customFormat="1" ht="16.149999999999999" customHeight="1" x14ac:dyDescent="0.15">
      <c r="A147" s="986" t="s">
        <v>108</v>
      </c>
      <c r="B147" s="268" t="s">
        <v>242</v>
      </c>
      <c r="C147" s="1036"/>
      <c r="D147" s="1036"/>
      <c r="E147" s="988"/>
      <c r="F147" s="1037"/>
      <c r="G147" s="190"/>
      <c r="H147" s="187"/>
      <c r="I147" s="576"/>
      <c r="J147" s="187"/>
    </row>
    <row r="148" spans="1:10" s="598" customFormat="1" ht="16.149999999999999" customHeight="1" x14ac:dyDescent="0.15">
      <c r="A148" s="986"/>
      <c r="B148" s="1032" t="s">
        <v>439</v>
      </c>
      <c r="C148" s="403" t="s">
        <v>2</v>
      </c>
      <c r="D148" s="406">
        <v>4</v>
      </c>
      <c r="E148" s="988"/>
      <c r="F148" s="1031">
        <f>+D148*E148</f>
        <v>0</v>
      </c>
      <c r="H148" s="187"/>
      <c r="I148" s="576"/>
      <c r="J148" s="187"/>
    </row>
    <row r="149" spans="1:10" s="598" customFormat="1" ht="16.149999999999999" customHeight="1" x14ac:dyDescent="0.15">
      <c r="A149" s="986"/>
      <c r="B149" s="1032" t="s">
        <v>465</v>
      </c>
      <c r="C149" s="403" t="s">
        <v>2</v>
      </c>
      <c r="D149" s="406">
        <v>4</v>
      </c>
      <c r="E149" s="988"/>
      <c r="F149" s="1031">
        <f t="shared" ref="F149" si="19">+D149*E149</f>
        <v>0</v>
      </c>
      <c r="H149" s="187"/>
      <c r="I149" s="576"/>
      <c r="J149" s="187"/>
    </row>
    <row r="150" spans="1:10" s="598" customFormat="1" ht="16.149999999999999" customHeight="1" x14ac:dyDescent="0.15">
      <c r="A150" s="986"/>
      <c r="B150" s="1032" t="s">
        <v>466</v>
      </c>
      <c r="C150" s="403" t="s">
        <v>2</v>
      </c>
      <c r="D150" s="406">
        <v>1</v>
      </c>
      <c r="E150" s="988"/>
      <c r="F150" s="1031">
        <f t="shared" ref="F150" si="20">+D150*E150</f>
        <v>0</v>
      </c>
      <c r="H150" s="187"/>
      <c r="I150" s="576"/>
      <c r="J150" s="187"/>
    </row>
    <row r="151" spans="1:10" s="348" customFormat="1" ht="16.149999999999999" customHeight="1" x14ac:dyDescent="0.15">
      <c r="A151" s="912"/>
      <c r="B151" s="913"/>
      <c r="C151" s="914"/>
      <c r="D151" s="914"/>
      <c r="E151" s="914"/>
      <c r="F151" s="915"/>
      <c r="H151" s="560"/>
      <c r="I151" s="347"/>
      <c r="J151" s="560"/>
    </row>
    <row r="152" spans="1:10" s="348" customFormat="1" ht="16.149999999999999" customHeight="1" x14ac:dyDescent="0.15">
      <c r="A152" s="916"/>
      <c r="B152" s="58"/>
      <c r="C152" s="916"/>
      <c r="D152" s="916"/>
      <c r="E152" s="917"/>
      <c r="F152" s="918"/>
      <c r="H152" s="560"/>
      <c r="I152" s="347"/>
      <c r="J152" s="560"/>
    </row>
    <row r="153" spans="1:10" s="348" customFormat="1" ht="16.149999999999999" customHeight="1" x14ac:dyDescent="0.15">
      <c r="A153" s="919"/>
      <c r="B153" s="920" t="s">
        <v>113</v>
      </c>
      <c r="C153" s="619"/>
      <c r="D153" s="677"/>
      <c r="E153" s="739"/>
      <c r="F153" s="921">
        <f>SUM(F121:F150)</f>
        <v>0</v>
      </c>
      <c r="H153" s="560"/>
      <c r="I153" s="347"/>
      <c r="J153" s="560"/>
    </row>
    <row r="154" spans="1:10" s="348" customFormat="1" ht="16.149999999999999" customHeight="1" x14ac:dyDescent="0.15">
      <c r="A154" s="922"/>
      <c r="B154" s="923"/>
      <c r="C154" s="924"/>
      <c r="D154" s="796"/>
      <c r="E154" s="733"/>
      <c r="F154" s="925"/>
      <c r="H154" s="560"/>
      <c r="I154" s="347"/>
      <c r="J154" s="560"/>
    </row>
    <row r="155" spans="1:10" s="348" customFormat="1" ht="16.149999999999999" customHeight="1" x14ac:dyDescent="0.15">
      <c r="A155" s="618"/>
      <c r="B155" s="920" t="s">
        <v>114</v>
      </c>
      <c r="C155" s="619"/>
      <c r="D155" s="620"/>
      <c r="E155" s="917"/>
      <c r="F155" s="921">
        <f>F153</f>
        <v>0</v>
      </c>
      <c r="H155" s="560"/>
      <c r="I155" s="347"/>
      <c r="J155" s="560"/>
    </row>
    <row r="156" spans="1:10" s="348" customFormat="1" ht="16.149999999999999" customHeight="1" x14ac:dyDescent="0.15">
      <c r="A156" s="625"/>
      <c r="B156" s="923"/>
      <c r="C156" s="924"/>
      <c r="D156" s="926"/>
      <c r="E156" s="927"/>
      <c r="F156" s="928"/>
      <c r="H156" s="560"/>
      <c r="I156" s="347"/>
      <c r="J156" s="560"/>
    </row>
    <row r="157" spans="1:10" s="348" customFormat="1" ht="16.149999999999999" customHeight="1" x14ac:dyDescent="0.15">
      <c r="A157" s="929"/>
      <c r="B157" s="930"/>
      <c r="C157" s="568"/>
      <c r="D157" s="564"/>
      <c r="E157" s="931"/>
      <c r="F157" s="932"/>
      <c r="H157" s="560"/>
      <c r="I157" s="347"/>
      <c r="J157" s="560"/>
    </row>
    <row r="158" spans="1:10" s="348" customFormat="1" ht="16.149999999999999" customHeight="1" x14ac:dyDescent="0.15">
      <c r="A158" s="384" t="s">
        <v>110</v>
      </c>
      <c r="B158" s="623" t="s">
        <v>239</v>
      </c>
      <c r="C158" s="385"/>
      <c r="D158" s="383"/>
      <c r="E158" s="911"/>
      <c r="F158" s="933"/>
      <c r="H158" s="560"/>
      <c r="I158" s="347"/>
      <c r="J158" s="560"/>
    </row>
    <row r="159" spans="1:10" s="348" customFormat="1" ht="16.149999999999999" customHeight="1" x14ac:dyDescent="0.15">
      <c r="A159" s="382"/>
      <c r="B159" s="386" t="s">
        <v>162</v>
      </c>
      <c r="C159" s="387" t="s">
        <v>2</v>
      </c>
      <c r="D159" s="259">
        <v>16</v>
      </c>
      <c r="E159" s="374"/>
      <c r="F159" s="806">
        <f t="shared" ref="F159:F181" si="21">+D159*E159</f>
        <v>0</v>
      </c>
      <c r="H159" s="560"/>
      <c r="I159" s="347"/>
      <c r="J159" s="560"/>
    </row>
    <row r="160" spans="1:10" s="348" customFormat="1" ht="16.149999999999999" customHeight="1" x14ac:dyDescent="0.15">
      <c r="A160" s="382"/>
      <c r="B160" s="386" t="s">
        <v>163</v>
      </c>
      <c r="C160" s="387" t="s">
        <v>2</v>
      </c>
      <c r="D160" s="259">
        <v>8</v>
      </c>
      <c r="E160" s="374"/>
      <c r="F160" s="806">
        <f t="shared" si="21"/>
        <v>0</v>
      </c>
      <c r="H160" s="560"/>
      <c r="I160" s="347"/>
      <c r="J160" s="560"/>
    </row>
    <row r="161" spans="1:10" s="348" customFormat="1" ht="16.149999999999999" customHeight="1" x14ac:dyDescent="0.15">
      <c r="A161" s="382"/>
      <c r="B161" s="386" t="s">
        <v>164</v>
      </c>
      <c r="C161" s="387" t="s">
        <v>2</v>
      </c>
      <c r="D161" s="259">
        <v>4</v>
      </c>
      <c r="E161" s="374"/>
      <c r="F161" s="806">
        <f t="shared" si="21"/>
        <v>0</v>
      </c>
      <c r="H161" s="560"/>
      <c r="I161" s="347"/>
      <c r="J161" s="560"/>
    </row>
    <row r="162" spans="1:10" s="348" customFormat="1" ht="16.149999999999999" customHeight="1" x14ac:dyDescent="0.15">
      <c r="A162" s="382"/>
      <c r="B162" s="386" t="s">
        <v>165</v>
      </c>
      <c r="C162" s="387" t="s">
        <v>2</v>
      </c>
      <c r="D162" s="259">
        <v>5</v>
      </c>
      <c r="E162" s="374"/>
      <c r="F162" s="806">
        <f t="shared" si="21"/>
        <v>0</v>
      </c>
      <c r="H162" s="560"/>
      <c r="I162" s="347"/>
      <c r="J162" s="560"/>
    </row>
    <row r="163" spans="1:10" s="348" customFormat="1" ht="16.149999999999999" customHeight="1" x14ac:dyDescent="0.15">
      <c r="A163" s="382"/>
      <c r="B163" s="386" t="s">
        <v>448</v>
      </c>
      <c r="C163" s="387" t="s">
        <v>2</v>
      </c>
      <c r="D163" s="259">
        <v>4</v>
      </c>
      <c r="E163" s="374"/>
      <c r="F163" s="806">
        <f t="shared" ref="F163" si="22">+D163*E163</f>
        <v>0</v>
      </c>
      <c r="H163" s="560"/>
      <c r="I163" s="347"/>
      <c r="J163" s="560"/>
    </row>
    <row r="164" spans="1:10" s="348" customFormat="1" ht="16.149999999999999" customHeight="1" x14ac:dyDescent="0.15">
      <c r="A164" s="382"/>
      <c r="B164" s="388" t="s">
        <v>449</v>
      </c>
      <c r="C164" s="389" t="s">
        <v>2</v>
      </c>
      <c r="D164" s="259">
        <v>1</v>
      </c>
      <c r="E164" s="374"/>
      <c r="F164" s="910">
        <f t="shared" si="21"/>
        <v>0</v>
      </c>
      <c r="G164" s="392"/>
      <c r="H164" s="560"/>
      <c r="I164" s="347"/>
      <c r="J164" s="560"/>
    </row>
    <row r="165" spans="1:10" s="348" customFormat="1" ht="16.149999999999999" customHeight="1" x14ac:dyDescent="0.15">
      <c r="A165" s="382"/>
      <c r="B165" s="388" t="s">
        <v>172</v>
      </c>
      <c r="C165" s="387" t="s">
        <v>2</v>
      </c>
      <c r="D165" s="259">
        <v>8</v>
      </c>
      <c r="E165" s="374"/>
      <c r="F165" s="910">
        <f>+D165*E165</f>
        <v>0</v>
      </c>
      <c r="G165" s="392"/>
      <c r="H165" s="560"/>
      <c r="I165" s="347"/>
      <c r="J165" s="560"/>
    </row>
    <row r="166" spans="1:10" s="348" customFormat="1" ht="16.149999999999999" customHeight="1" x14ac:dyDescent="0.15">
      <c r="A166" s="382"/>
      <c r="B166" s="386" t="s">
        <v>467</v>
      </c>
      <c r="C166" s="387" t="s">
        <v>2</v>
      </c>
      <c r="D166" s="259">
        <v>1</v>
      </c>
      <c r="E166" s="374"/>
      <c r="F166" s="910">
        <f t="shared" si="21"/>
        <v>0</v>
      </c>
      <c r="H166" s="560"/>
      <c r="I166" s="347"/>
      <c r="J166" s="560"/>
    </row>
    <row r="167" spans="1:10" s="348" customFormat="1" ht="16.149999999999999" customHeight="1" x14ac:dyDescent="0.15">
      <c r="A167" s="382"/>
      <c r="B167" s="386" t="s">
        <v>434</v>
      </c>
      <c r="C167" s="387" t="s">
        <v>2</v>
      </c>
      <c r="D167" s="259">
        <v>8</v>
      </c>
      <c r="E167" s="374"/>
      <c r="F167" s="910">
        <f t="shared" ref="F167" si="23">+D167*E167</f>
        <v>0</v>
      </c>
      <c r="H167" s="560"/>
      <c r="I167" s="347"/>
      <c r="J167" s="560"/>
    </row>
    <row r="168" spans="1:10" s="348" customFormat="1" ht="16.149999999999999" customHeight="1" x14ac:dyDescent="0.15">
      <c r="A168" s="382"/>
      <c r="B168" s="386" t="s">
        <v>166</v>
      </c>
      <c r="C168" s="387" t="s">
        <v>2</v>
      </c>
      <c r="D168" s="259">
        <v>1</v>
      </c>
      <c r="E168" s="374"/>
      <c r="F168" s="910">
        <f t="shared" si="21"/>
        <v>0</v>
      </c>
      <c r="G168" s="58" t="s">
        <v>13</v>
      </c>
      <c r="H168" s="560"/>
      <c r="I168" s="347"/>
      <c r="J168" s="560"/>
    </row>
    <row r="169" spans="1:10" s="348" customFormat="1" ht="16.149999999999999" customHeight="1" x14ac:dyDescent="0.15">
      <c r="A169" s="382"/>
      <c r="B169" s="386" t="s">
        <v>167</v>
      </c>
      <c r="C169" s="387" t="s">
        <v>2</v>
      </c>
      <c r="D169" s="259">
        <v>1</v>
      </c>
      <c r="E169" s="374"/>
      <c r="F169" s="910">
        <f t="shared" si="21"/>
        <v>0</v>
      </c>
      <c r="H169" s="560"/>
      <c r="I169" s="347"/>
      <c r="J169" s="560"/>
    </row>
    <row r="170" spans="1:10" s="348" customFormat="1" ht="16.149999999999999" customHeight="1" x14ac:dyDescent="0.15">
      <c r="A170" s="382"/>
      <c r="B170" s="386" t="s">
        <v>168</v>
      </c>
      <c r="C170" s="387" t="s">
        <v>2</v>
      </c>
      <c r="D170" s="259">
        <v>1</v>
      </c>
      <c r="E170" s="374"/>
      <c r="F170" s="910">
        <f t="shared" si="21"/>
        <v>0</v>
      </c>
      <c r="H170" s="560"/>
      <c r="I170" s="347"/>
      <c r="J170" s="560"/>
    </row>
    <row r="171" spans="1:10" s="348" customFormat="1" ht="16.149999999999999" customHeight="1" x14ac:dyDescent="0.15">
      <c r="A171" s="382"/>
      <c r="B171" s="386" t="s">
        <v>596</v>
      </c>
      <c r="C171" s="387" t="s">
        <v>2</v>
      </c>
      <c r="D171" s="259">
        <v>1</v>
      </c>
      <c r="E171" s="374"/>
      <c r="F171" s="910">
        <f t="shared" ref="F171:F174" si="24">+D171*E171</f>
        <v>0</v>
      </c>
      <c r="H171" s="560"/>
      <c r="I171" s="347"/>
      <c r="J171" s="560"/>
    </row>
    <row r="172" spans="1:10" s="348" customFormat="1" ht="16.149999999999999" customHeight="1" x14ac:dyDescent="0.15">
      <c r="A172" s="382"/>
      <c r="B172" s="386" t="s">
        <v>597</v>
      </c>
      <c r="C172" s="387" t="s">
        <v>2</v>
      </c>
      <c r="D172" s="259">
        <v>1</v>
      </c>
      <c r="E172" s="374"/>
      <c r="F172" s="910">
        <f t="shared" si="24"/>
        <v>0</v>
      </c>
      <c r="H172" s="560"/>
      <c r="I172" s="347"/>
      <c r="J172" s="560"/>
    </row>
    <row r="173" spans="1:10" s="348" customFormat="1" ht="16.149999999999999" customHeight="1" x14ac:dyDescent="0.15">
      <c r="A173" s="382"/>
      <c r="B173" s="386" t="s">
        <v>598</v>
      </c>
      <c r="C173" s="387" t="s">
        <v>2</v>
      </c>
      <c r="D173" s="259">
        <v>8</v>
      </c>
      <c r="E173" s="374"/>
      <c r="F173" s="910">
        <f t="shared" si="24"/>
        <v>0</v>
      </c>
      <c r="H173" s="560"/>
      <c r="I173" s="347"/>
      <c r="J173" s="560"/>
    </row>
    <row r="174" spans="1:10" s="348" customFormat="1" ht="16.149999999999999" customHeight="1" x14ac:dyDescent="0.15">
      <c r="A174" s="382"/>
      <c r="B174" s="386" t="s">
        <v>599</v>
      </c>
      <c r="C174" s="387" t="s">
        <v>2</v>
      </c>
      <c r="D174" s="259">
        <v>1</v>
      </c>
      <c r="E174" s="374"/>
      <c r="F174" s="910">
        <f t="shared" si="24"/>
        <v>0</v>
      </c>
      <c r="H174" s="560"/>
      <c r="I174" s="347"/>
      <c r="J174" s="560"/>
    </row>
    <row r="175" spans="1:10" s="348" customFormat="1" ht="16.149999999999999" customHeight="1" x14ac:dyDescent="0.15">
      <c r="A175" s="382"/>
      <c r="B175" s="386" t="s">
        <v>721</v>
      </c>
      <c r="C175" s="387" t="s">
        <v>2</v>
      </c>
      <c r="D175" s="259">
        <v>1</v>
      </c>
      <c r="E175" s="374"/>
      <c r="F175" s="910">
        <f t="shared" ref="F175:F176" si="25">+D175*E175</f>
        <v>0</v>
      </c>
      <c r="H175" s="560"/>
      <c r="I175" s="347"/>
      <c r="J175" s="560"/>
    </row>
    <row r="176" spans="1:10" s="348" customFormat="1" ht="16.149999999999999" customHeight="1" x14ac:dyDescent="0.15">
      <c r="A176" s="382"/>
      <c r="B176" s="386" t="s">
        <v>722</v>
      </c>
      <c r="C176" s="387" t="s">
        <v>2</v>
      </c>
      <c r="D176" s="259">
        <v>1</v>
      </c>
      <c r="E176" s="374"/>
      <c r="F176" s="910">
        <f t="shared" si="25"/>
        <v>0</v>
      </c>
      <c r="H176" s="560"/>
      <c r="I176" s="347"/>
      <c r="J176" s="560"/>
    </row>
    <row r="177" spans="1:10" s="348" customFormat="1" ht="16.149999999999999" customHeight="1" x14ac:dyDescent="0.15">
      <c r="A177" s="382"/>
      <c r="B177" s="388" t="s">
        <v>169</v>
      </c>
      <c r="C177" s="387" t="s">
        <v>2</v>
      </c>
      <c r="D177" s="259">
        <v>4</v>
      </c>
      <c r="E177" s="374"/>
      <c r="F177" s="910">
        <f t="shared" si="21"/>
        <v>0</v>
      </c>
      <c r="H177" s="560"/>
      <c r="I177" s="347"/>
      <c r="J177" s="560"/>
    </row>
    <row r="178" spans="1:10" s="348" customFormat="1" ht="16.149999999999999" customHeight="1" x14ac:dyDescent="0.15">
      <c r="A178" s="382"/>
      <c r="B178" s="386" t="s">
        <v>170</v>
      </c>
      <c r="C178" s="387" t="s">
        <v>2</v>
      </c>
      <c r="D178" s="259">
        <v>2</v>
      </c>
      <c r="E178" s="374"/>
      <c r="F178" s="910">
        <f t="shared" si="21"/>
        <v>0</v>
      </c>
      <c r="H178" s="560"/>
      <c r="I178" s="347"/>
      <c r="J178" s="560"/>
    </row>
    <row r="179" spans="1:10" s="348" customFormat="1" ht="16.149999999999999" customHeight="1" x14ac:dyDescent="0.15">
      <c r="A179" s="382"/>
      <c r="B179" s="386" t="s">
        <v>171</v>
      </c>
      <c r="C179" s="387" t="s">
        <v>64</v>
      </c>
      <c r="D179" s="259">
        <v>4</v>
      </c>
      <c r="E179" s="374"/>
      <c r="F179" s="910">
        <f t="shared" si="21"/>
        <v>0</v>
      </c>
      <c r="G179" s="392"/>
      <c r="H179" s="560"/>
      <c r="I179" s="347"/>
      <c r="J179" s="560"/>
    </row>
    <row r="180" spans="1:10" s="348" customFormat="1" ht="16.149999999999999" customHeight="1" x14ac:dyDescent="0.15">
      <c r="A180" s="1116"/>
      <c r="B180" s="391"/>
      <c r="C180" s="391"/>
      <c r="D180" s="391"/>
      <c r="E180" s="374"/>
      <c r="F180" s="1117"/>
      <c r="H180" s="560"/>
      <c r="I180" s="347"/>
      <c r="J180" s="560"/>
    </row>
    <row r="181" spans="1:10" s="348" customFormat="1" ht="16.149999999999999" customHeight="1" x14ac:dyDescent="0.15">
      <c r="A181" s="384" t="s">
        <v>111</v>
      </c>
      <c r="B181" s="256" t="s">
        <v>243</v>
      </c>
      <c r="C181" s="398" t="s">
        <v>24</v>
      </c>
      <c r="D181" s="259">
        <v>1</v>
      </c>
      <c r="E181" s="374"/>
      <c r="F181" s="910">
        <f t="shared" si="21"/>
        <v>0</v>
      </c>
      <c r="H181" s="560"/>
      <c r="I181" s="347"/>
      <c r="J181" s="560"/>
    </row>
    <row r="182" spans="1:10" s="348" customFormat="1" ht="16.149999999999999" customHeight="1" x14ac:dyDescent="0.15">
      <c r="A182" s="384"/>
      <c r="B182" s="391"/>
      <c r="C182" s="391"/>
      <c r="D182" s="391"/>
      <c r="E182" s="374"/>
      <c r="F182" s="622"/>
      <c r="H182" s="560"/>
      <c r="I182" s="347"/>
      <c r="J182" s="560"/>
    </row>
    <row r="183" spans="1:10" s="348" customFormat="1" ht="16.149999999999999" customHeight="1" x14ac:dyDescent="0.15">
      <c r="A183" s="382" t="s">
        <v>112</v>
      </c>
      <c r="B183" s="256" t="s">
        <v>109</v>
      </c>
      <c r="C183" s="398" t="s">
        <v>24</v>
      </c>
      <c r="D183" s="621">
        <v>1</v>
      </c>
      <c r="E183" s="374"/>
      <c r="F183" s="938">
        <f>+D183*E183</f>
        <v>0</v>
      </c>
      <c r="H183" s="560"/>
      <c r="I183" s="347"/>
      <c r="J183" s="560"/>
    </row>
    <row r="184" spans="1:10" s="348" customFormat="1" ht="16.149999999999999" customHeight="1" x14ac:dyDescent="0.15">
      <c r="A184" s="390"/>
      <c r="B184" s="391"/>
      <c r="C184" s="939"/>
      <c r="D184" s="58"/>
      <c r="E184" s="374"/>
      <c r="F184" s="980"/>
      <c r="H184" s="560"/>
      <c r="I184" s="347"/>
      <c r="J184" s="560"/>
    </row>
    <row r="185" spans="1:10" s="348" customFormat="1" ht="16.149999999999999" customHeight="1" x14ac:dyDescent="0.15">
      <c r="A185" s="382" t="s">
        <v>126</v>
      </c>
      <c r="B185" s="256" t="s">
        <v>103</v>
      </c>
      <c r="C185" s="398" t="s">
        <v>24</v>
      </c>
      <c r="D185" s="617">
        <v>1</v>
      </c>
      <c r="E185" s="374"/>
      <c r="F185" s="938">
        <f>+D185*E185</f>
        <v>0</v>
      </c>
      <c r="H185" s="560"/>
      <c r="I185" s="347"/>
      <c r="J185" s="560"/>
    </row>
    <row r="186" spans="1:10" s="348" customFormat="1" ht="16.149999999999999" customHeight="1" x14ac:dyDescent="0.15">
      <c r="A186" s="390"/>
      <c r="B186" s="391"/>
      <c r="C186" s="940"/>
      <c r="D186" s="58"/>
      <c r="E186" s="374"/>
      <c r="F186" s="980"/>
      <c r="H186" s="560"/>
      <c r="I186" s="347"/>
      <c r="J186" s="560"/>
    </row>
    <row r="187" spans="1:10" s="348" customFormat="1" ht="16.149999999999999" customHeight="1" x14ac:dyDescent="0.15">
      <c r="A187" s="382" t="s">
        <v>125</v>
      </c>
      <c r="B187" s="256" t="s">
        <v>173</v>
      </c>
      <c r="C187" s="398" t="s">
        <v>24</v>
      </c>
      <c r="D187" s="617">
        <v>1</v>
      </c>
      <c r="E187" s="374"/>
      <c r="F187" s="938">
        <f>+D187*E187</f>
        <v>0</v>
      </c>
      <c r="H187" s="560"/>
      <c r="I187" s="347"/>
      <c r="J187" s="560"/>
    </row>
    <row r="188" spans="1:10" s="348" customFormat="1" ht="15.75" customHeight="1" x14ac:dyDescent="0.15">
      <c r="A188" s="390"/>
      <c r="B188" s="391"/>
      <c r="C188" s="940"/>
      <c r="D188" s="58"/>
      <c r="E188" s="374"/>
      <c r="F188" s="980"/>
      <c r="H188" s="560"/>
      <c r="I188" s="347"/>
      <c r="J188" s="560"/>
    </row>
    <row r="189" spans="1:10" s="598" customFormat="1" ht="15.75" customHeight="1" x14ac:dyDescent="0.15">
      <c r="A189" s="986" t="s">
        <v>199</v>
      </c>
      <c r="B189" s="282" t="s">
        <v>235</v>
      </c>
      <c r="C189" s="403" t="s">
        <v>24</v>
      </c>
      <c r="D189" s="987">
        <v>1</v>
      </c>
      <c r="E189" s="374"/>
      <c r="F189" s="989">
        <f>+D189*E189</f>
        <v>0</v>
      </c>
      <c r="H189" s="187"/>
      <c r="I189" s="576"/>
      <c r="J189" s="187"/>
    </row>
    <row r="190" spans="1:10" s="348" customFormat="1" ht="15.75" customHeight="1" x14ac:dyDescent="0.15">
      <c r="A190" s="382"/>
      <c r="B190" s="256"/>
      <c r="C190" s="398"/>
      <c r="D190" s="617"/>
      <c r="E190" s="374"/>
      <c r="F190" s="938"/>
      <c r="H190" s="560"/>
      <c r="I190" s="347"/>
      <c r="J190" s="560"/>
    </row>
    <row r="191" spans="1:10" s="348" customFormat="1" ht="15.75" customHeight="1" x14ac:dyDescent="0.15">
      <c r="A191" s="382" t="s">
        <v>680</v>
      </c>
      <c r="B191" s="256" t="s">
        <v>174</v>
      </c>
      <c r="C191" s="398" t="s">
        <v>24</v>
      </c>
      <c r="D191" s="617">
        <v>1</v>
      </c>
      <c r="E191" s="374"/>
      <c r="F191" s="938">
        <f>+D191*E191</f>
        <v>0</v>
      </c>
      <c r="G191" s="392"/>
      <c r="H191" s="560"/>
      <c r="I191" s="347"/>
      <c r="J191" s="560"/>
    </row>
    <row r="192" spans="1:10" s="348" customFormat="1" ht="15.75" customHeight="1" x14ac:dyDescent="0.15">
      <c r="A192" s="565"/>
      <c r="B192" s="941"/>
      <c r="C192" s="942"/>
      <c r="D192" s="943"/>
      <c r="E192" s="944"/>
      <c r="F192" s="934"/>
      <c r="H192" s="560"/>
      <c r="I192" s="347"/>
      <c r="J192" s="560"/>
    </row>
    <row r="193" spans="1:10" s="348" customFormat="1" ht="15.75" customHeight="1" x14ac:dyDescent="0.15">
      <c r="A193" s="945"/>
      <c r="B193" s="946"/>
      <c r="C193" s="850"/>
      <c r="D193" s="850"/>
      <c r="E193" s="876"/>
      <c r="F193" s="947"/>
      <c r="G193" s="392"/>
      <c r="H193" s="560"/>
      <c r="I193" s="347"/>
      <c r="J193" s="560"/>
    </row>
    <row r="194" spans="1:10" s="348" customFormat="1" ht="15.75" customHeight="1" x14ac:dyDescent="0.15">
      <c r="A194" s="848" t="s">
        <v>43</v>
      </c>
      <c r="B194" s="849" t="s">
        <v>25</v>
      </c>
      <c r="C194" s="850"/>
      <c r="D194" s="850"/>
      <c r="E194" s="876"/>
      <c r="F194" s="853">
        <f>SUM(F155:F191)</f>
        <v>0</v>
      </c>
      <c r="H194" s="560"/>
      <c r="I194" s="347"/>
      <c r="J194" s="560"/>
    </row>
    <row r="195" spans="1:10" s="348" customFormat="1" ht="15.75" customHeight="1" x14ac:dyDescent="0.15">
      <c r="A195" s="858"/>
      <c r="B195" s="831"/>
      <c r="C195" s="855"/>
      <c r="D195" s="855"/>
      <c r="E195" s="877"/>
      <c r="F195" s="859"/>
      <c r="H195" s="560"/>
      <c r="I195" s="347"/>
      <c r="J195" s="560"/>
    </row>
    <row r="196" spans="1:10" s="1005" customFormat="1" ht="15.75" x14ac:dyDescent="0.15">
      <c r="A196" s="1001" t="s">
        <v>83</v>
      </c>
      <c r="B196" s="1002" t="s">
        <v>41</v>
      </c>
      <c r="C196" s="1003"/>
      <c r="D196" s="1004"/>
      <c r="E196" s="1106"/>
      <c r="F196" s="1004"/>
      <c r="H196" s="187"/>
      <c r="I196" s="576"/>
      <c r="J196" s="187"/>
    </row>
    <row r="197" spans="1:10" s="1005" customFormat="1" ht="18" customHeight="1" x14ac:dyDescent="0.15">
      <c r="A197" s="1001" t="s">
        <v>93</v>
      </c>
      <c r="B197" s="1002" t="s">
        <v>468</v>
      </c>
      <c r="C197" s="1006"/>
      <c r="D197" s="1007"/>
      <c r="E197" s="1008"/>
      <c r="F197" s="1009"/>
      <c r="H197" s="187"/>
      <c r="I197" s="576"/>
      <c r="J197" s="187"/>
    </row>
    <row r="198" spans="1:10" ht="15.75" x14ac:dyDescent="0.15">
      <c r="A198" s="880" t="s">
        <v>18</v>
      </c>
      <c r="B198" s="881" t="s">
        <v>19</v>
      </c>
      <c r="C198" s="882" t="s">
        <v>20</v>
      </c>
      <c r="D198" s="953" t="s">
        <v>21</v>
      </c>
      <c r="E198" s="732" t="s">
        <v>22</v>
      </c>
      <c r="F198" s="884" t="s">
        <v>23</v>
      </c>
      <c r="H198" s="571"/>
      <c r="I198" s="347"/>
      <c r="J198" s="571"/>
    </row>
    <row r="199" spans="1:10" ht="15.75" x14ac:dyDescent="0.15">
      <c r="A199" s="885"/>
      <c r="B199" s="886"/>
      <c r="C199" s="983"/>
      <c r="D199" s="564"/>
      <c r="E199" s="889"/>
      <c r="F199" s="890"/>
      <c r="H199" s="560"/>
      <c r="I199" s="347"/>
      <c r="J199" s="560"/>
    </row>
    <row r="200" spans="1:10" ht="15.75" x14ac:dyDescent="0.15">
      <c r="A200" s="986" t="s">
        <v>699</v>
      </c>
      <c r="B200" s="268" t="s">
        <v>233</v>
      </c>
      <c r="C200" s="403"/>
      <c r="D200" s="406"/>
      <c r="E200" s="988"/>
      <c r="F200" s="1029"/>
      <c r="H200" s="560"/>
      <c r="I200" s="347"/>
      <c r="J200" s="560"/>
    </row>
    <row r="201" spans="1:10" s="598" customFormat="1" ht="16.149999999999999" customHeight="1" x14ac:dyDescent="0.15">
      <c r="A201" s="986"/>
      <c r="B201" s="274" t="s">
        <v>144</v>
      </c>
      <c r="C201" s="403" t="s">
        <v>33</v>
      </c>
      <c r="D201" s="406">
        <v>177</v>
      </c>
      <c r="E201" s="988"/>
      <c r="F201" s="1031">
        <f t="shared" ref="F201" si="26">+D201*E201</f>
        <v>0</v>
      </c>
      <c r="H201" s="187"/>
      <c r="I201" s="576"/>
      <c r="J201" s="187"/>
    </row>
    <row r="202" spans="1:10" ht="15.75" x14ac:dyDescent="0.15">
      <c r="A202" s="1121"/>
      <c r="B202" s="1122"/>
      <c r="C202" s="385"/>
      <c r="D202" s="383"/>
      <c r="E202" s="988"/>
      <c r="F202" s="1123"/>
      <c r="H202" s="560"/>
      <c r="I202" s="347"/>
      <c r="J202" s="560"/>
    </row>
    <row r="203" spans="1:10" ht="15.75" x14ac:dyDescent="0.15">
      <c r="A203" s="382" t="s">
        <v>472</v>
      </c>
      <c r="B203" s="599" t="s">
        <v>469</v>
      </c>
      <c r="C203" s="602"/>
      <c r="D203" s="603"/>
      <c r="E203" s="988"/>
      <c r="F203" s="614"/>
      <c r="H203" s="560"/>
      <c r="I203" s="347"/>
      <c r="J203" s="560"/>
    </row>
    <row r="204" spans="1:10" ht="15.75" x14ac:dyDescent="0.15">
      <c r="A204" s="382"/>
      <c r="B204" s="264" t="s">
        <v>470</v>
      </c>
      <c r="C204" s="398" t="s">
        <v>33</v>
      </c>
      <c r="D204" s="984">
        <v>2163</v>
      </c>
      <c r="E204" s="988"/>
      <c r="F204" s="910">
        <f>+D204*E204</f>
        <v>0</v>
      </c>
      <c r="H204" s="560"/>
      <c r="I204" s="347"/>
      <c r="J204" s="560"/>
    </row>
    <row r="205" spans="1:10" ht="15.75" x14ac:dyDescent="0.15">
      <c r="A205" s="382"/>
      <c r="B205" s="256"/>
      <c r="C205" s="398"/>
      <c r="D205" s="259"/>
      <c r="E205" s="988"/>
      <c r="F205" s="910">
        <f t="shared" ref="F205:F230" si="27">+D205*E205</f>
        <v>0</v>
      </c>
      <c r="H205" s="560"/>
      <c r="I205" s="347"/>
      <c r="J205" s="560"/>
    </row>
    <row r="206" spans="1:10" ht="15.75" x14ac:dyDescent="0.15">
      <c r="A206" s="382" t="s">
        <v>474</v>
      </c>
      <c r="B206" s="599" t="s">
        <v>473</v>
      </c>
      <c r="C206" s="602"/>
      <c r="D206" s="603"/>
      <c r="E206" s="988"/>
      <c r="F206" s="910">
        <f t="shared" si="27"/>
        <v>0</v>
      </c>
      <c r="H206" s="560"/>
      <c r="I206" s="347"/>
      <c r="J206" s="560"/>
    </row>
    <row r="207" spans="1:10" ht="15.75" x14ac:dyDescent="0.15">
      <c r="A207" s="382"/>
      <c r="B207" s="264" t="s">
        <v>499</v>
      </c>
      <c r="C207" s="398" t="s">
        <v>24</v>
      </c>
      <c r="D207" s="259">
        <v>2</v>
      </c>
      <c r="E207" s="988"/>
      <c r="F207" s="910">
        <f t="shared" si="27"/>
        <v>0</v>
      </c>
      <c r="H207" s="560"/>
      <c r="I207" s="347"/>
      <c r="J207" s="560"/>
    </row>
    <row r="208" spans="1:10" ht="15.75" x14ac:dyDescent="0.15">
      <c r="A208" s="382"/>
      <c r="B208" s="264" t="s">
        <v>697</v>
      </c>
      <c r="C208" s="398" t="s">
        <v>24</v>
      </c>
      <c r="D208" s="259">
        <v>2</v>
      </c>
      <c r="E208" s="988"/>
      <c r="F208" s="910">
        <f t="shared" si="27"/>
        <v>0</v>
      </c>
      <c r="H208" s="560"/>
      <c r="I208" s="347"/>
      <c r="J208" s="560"/>
    </row>
    <row r="209" spans="1:10" ht="15.75" x14ac:dyDescent="0.15">
      <c r="A209" s="382"/>
      <c r="B209" s="256"/>
      <c r="C209" s="398"/>
      <c r="D209" s="259"/>
      <c r="E209" s="988"/>
      <c r="F209" s="910">
        <f t="shared" si="27"/>
        <v>0</v>
      </c>
      <c r="H209" s="560"/>
      <c r="I209" s="347"/>
      <c r="J209" s="560"/>
    </row>
    <row r="210" spans="1:10" ht="15.75" x14ac:dyDescent="0.15">
      <c r="A210" s="382" t="s">
        <v>700</v>
      </c>
      <c r="B210" s="599" t="s">
        <v>475</v>
      </c>
      <c r="C210" s="602"/>
      <c r="D210" s="603"/>
      <c r="E210" s="988"/>
      <c r="F210" s="910">
        <f t="shared" si="27"/>
        <v>0</v>
      </c>
      <c r="H210" s="560"/>
      <c r="I210" s="347"/>
      <c r="J210" s="560"/>
    </row>
    <row r="211" spans="1:10" ht="15.75" customHeight="1" x14ac:dyDescent="0.15">
      <c r="A211" s="839"/>
      <c r="B211" s="1186" t="s">
        <v>857</v>
      </c>
      <c r="C211" s="400" t="s">
        <v>2</v>
      </c>
      <c r="D211" s="401">
        <v>1</v>
      </c>
      <c r="E211" s="1187"/>
      <c r="F211" s="910">
        <f t="shared" si="27"/>
        <v>0</v>
      </c>
      <c r="H211" s="560"/>
      <c r="I211" s="347"/>
      <c r="J211" s="560"/>
    </row>
    <row r="212" spans="1:10" ht="15.75" customHeight="1" x14ac:dyDescent="0.15">
      <c r="A212" s="839"/>
      <c r="B212" s="1186" t="s">
        <v>858</v>
      </c>
      <c r="C212" s="400" t="s">
        <v>2</v>
      </c>
      <c r="D212" s="401">
        <v>1</v>
      </c>
      <c r="E212" s="1188"/>
      <c r="F212" s="910">
        <f t="shared" si="27"/>
        <v>0</v>
      </c>
      <c r="H212" s="560"/>
      <c r="I212" s="347"/>
      <c r="J212" s="560"/>
    </row>
    <row r="213" spans="1:10" ht="15.75" customHeight="1" x14ac:dyDescent="0.15">
      <c r="A213" s="839"/>
      <c r="B213" s="1186" t="s">
        <v>859</v>
      </c>
      <c r="C213" s="400" t="s">
        <v>2</v>
      </c>
      <c r="D213" s="401">
        <v>1</v>
      </c>
      <c r="E213" s="1187"/>
      <c r="F213" s="910">
        <f t="shared" si="27"/>
        <v>0</v>
      </c>
      <c r="H213" s="560"/>
      <c r="I213" s="347"/>
      <c r="J213" s="560"/>
    </row>
    <row r="214" spans="1:10" ht="15.75" customHeight="1" x14ac:dyDescent="0.15">
      <c r="A214" s="839"/>
      <c r="B214" s="1186" t="s">
        <v>860</v>
      </c>
      <c r="C214" s="400" t="s">
        <v>2</v>
      </c>
      <c r="D214" s="401">
        <v>1</v>
      </c>
      <c r="E214" s="1187"/>
      <c r="F214" s="910">
        <f t="shared" si="27"/>
        <v>0</v>
      </c>
      <c r="H214" s="560"/>
      <c r="I214" s="347"/>
      <c r="J214" s="560"/>
    </row>
    <row r="215" spans="1:10" ht="15.75" customHeight="1" x14ac:dyDescent="0.15">
      <c r="A215" s="839"/>
      <c r="B215" s="1189" t="s">
        <v>863</v>
      </c>
      <c r="C215" s="400" t="s">
        <v>2</v>
      </c>
      <c r="D215" s="401">
        <v>1</v>
      </c>
      <c r="E215" s="1188"/>
      <c r="F215" s="910">
        <f t="shared" si="27"/>
        <v>0</v>
      </c>
      <c r="H215" s="560"/>
      <c r="I215" s="347"/>
      <c r="J215" s="560"/>
    </row>
    <row r="216" spans="1:10" ht="15.75" customHeight="1" x14ac:dyDescent="0.15">
      <c r="A216" s="839"/>
      <c r="B216" s="1190" t="s">
        <v>855</v>
      </c>
      <c r="C216" s="1191"/>
      <c r="D216" s="18"/>
      <c r="E216" s="1187"/>
      <c r="F216" s="910">
        <f t="shared" si="27"/>
        <v>0</v>
      </c>
      <c r="H216" s="560"/>
      <c r="I216" s="347"/>
      <c r="J216" s="560"/>
    </row>
    <row r="217" spans="1:10" ht="15.75" customHeight="1" x14ac:dyDescent="0.15">
      <c r="A217" s="839"/>
      <c r="B217" s="1192" t="s">
        <v>842</v>
      </c>
      <c r="C217" s="1193"/>
      <c r="D217" s="1194"/>
      <c r="E217" s="1188"/>
      <c r="F217" s="910">
        <f t="shared" si="27"/>
        <v>0</v>
      </c>
      <c r="H217" s="560"/>
      <c r="I217" s="347"/>
      <c r="J217" s="560"/>
    </row>
    <row r="218" spans="1:10" ht="31.5" x14ac:dyDescent="0.15">
      <c r="A218" s="839"/>
      <c r="B218" s="1195" t="s">
        <v>843</v>
      </c>
      <c r="C218" s="400"/>
      <c r="D218" s="401"/>
      <c r="E218" s="1187"/>
      <c r="F218" s="910">
        <f t="shared" si="27"/>
        <v>0</v>
      </c>
      <c r="H218" s="560"/>
      <c r="I218" s="347"/>
      <c r="J218" s="560"/>
    </row>
    <row r="219" spans="1:10" ht="15.75" customHeight="1" x14ac:dyDescent="0.15">
      <c r="A219" s="839"/>
      <c r="B219" s="1186" t="s">
        <v>867</v>
      </c>
      <c r="C219" s="400" t="s">
        <v>2</v>
      </c>
      <c r="D219" s="401">
        <v>1</v>
      </c>
      <c r="E219" s="1188"/>
      <c r="F219" s="910">
        <f t="shared" si="27"/>
        <v>0</v>
      </c>
      <c r="H219" s="560"/>
      <c r="I219" s="347"/>
      <c r="J219" s="560"/>
    </row>
    <row r="220" spans="1:10" ht="15.75" customHeight="1" x14ac:dyDescent="0.15">
      <c r="A220" s="839"/>
      <c r="B220" s="1186" t="s">
        <v>844</v>
      </c>
      <c r="C220" s="400" t="s">
        <v>2</v>
      </c>
      <c r="D220" s="401">
        <v>1</v>
      </c>
      <c r="E220" s="1187"/>
      <c r="F220" s="910">
        <f t="shared" si="27"/>
        <v>0</v>
      </c>
      <c r="H220" s="560"/>
      <c r="I220" s="347"/>
      <c r="J220" s="560"/>
    </row>
    <row r="221" spans="1:10" ht="15.75" customHeight="1" x14ac:dyDescent="0.15">
      <c r="A221" s="839"/>
      <c r="B221" s="1186" t="s">
        <v>845</v>
      </c>
      <c r="C221" s="400" t="s">
        <v>2</v>
      </c>
      <c r="D221" s="401">
        <v>1</v>
      </c>
      <c r="E221" s="1188"/>
      <c r="F221" s="910">
        <f t="shared" si="27"/>
        <v>0</v>
      </c>
      <c r="H221" s="560"/>
      <c r="I221" s="347"/>
      <c r="J221" s="560"/>
    </row>
    <row r="222" spans="1:10" ht="15.75" customHeight="1" x14ac:dyDescent="0.15">
      <c r="A222" s="839"/>
      <c r="B222" s="1186" t="s">
        <v>846</v>
      </c>
      <c r="C222" s="400" t="s">
        <v>2</v>
      </c>
      <c r="D222" s="401">
        <v>1</v>
      </c>
      <c r="E222" s="1187"/>
      <c r="F222" s="910">
        <f t="shared" si="27"/>
        <v>0</v>
      </c>
      <c r="H222" s="560"/>
      <c r="I222" s="347"/>
      <c r="J222" s="560"/>
    </row>
    <row r="223" spans="1:10" ht="15.75" customHeight="1" x14ac:dyDescent="0.15">
      <c r="A223" s="839"/>
      <c r="B223" s="1186" t="s">
        <v>847</v>
      </c>
      <c r="C223" s="400" t="s">
        <v>2</v>
      </c>
      <c r="D223" s="401">
        <v>1</v>
      </c>
      <c r="E223" s="1188"/>
      <c r="F223" s="910">
        <f t="shared" si="27"/>
        <v>0</v>
      </c>
      <c r="H223" s="560"/>
      <c r="I223" s="347"/>
      <c r="J223" s="560"/>
    </row>
    <row r="224" spans="1:10" ht="15.75" customHeight="1" x14ac:dyDescent="0.15">
      <c r="A224" s="839"/>
      <c r="B224" s="1186" t="s">
        <v>848</v>
      </c>
      <c r="C224" s="400" t="s">
        <v>2</v>
      </c>
      <c r="D224" s="401">
        <v>1</v>
      </c>
      <c r="E224" s="1187"/>
      <c r="F224" s="910">
        <f t="shared" si="27"/>
        <v>0</v>
      </c>
      <c r="H224" s="560"/>
      <c r="I224" s="347"/>
      <c r="J224" s="560"/>
    </row>
    <row r="225" spans="1:10" ht="15.75" customHeight="1" x14ac:dyDescent="0.15">
      <c r="A225" s="839"/>
      <c r="B225" s="1186" t="s">
        <v>849</v>
      </c>
      <c r="C225" s="400" t="s">
        <v>2</v>
      </c>
      <c r="D225" s="401">
        <v>1</v>
      </c>
      <c r="E225" s="1188"/>
      <c r="F225" s="910">
        <f t="shared" si="27"/>
        <v>0</v>
      </c>
      <c r="H225" s="560"/>
      <c r="I225" s="347"/>
      <c r="J225" s="560"/>
    </row>
    <row r="226" spans="1:10" ht="15.75" customHeight="1" x14ac:dyDescent="0.15">
      <c r="A226" s="839"/>
      <c r="B226" s="1189" t="s">
        <v>850</v>
      </c>
      <c r="C226" s="400" t="s">
        <v>2</v>
      </c>
      <c r="D226" s="401">
        <v>2</v>
      </c>
      <c r="E226" s="1187"/>
      <c r="F226" s="910">
        <f t="shared" si="27"/>
        <v>0</v>
      </c>
      <c r="H226" s="560"/>
      <c r="I226" s="347"/>
      <c r="J226" s="560"/>
    </row>
    <row r="227" spans="1:10" ht="15.75" customHeight="1" x14ac:dyDescent="0.15">
      <c r="A227" s="839"/>
      <c r="B227" s="1189" t="s">
        <v>851</v>
      </c>
      <c r="C227" s="400" t="s">
        <v>2</v>
      </c>
      <c r="D227" s="401">
        <v>2</v>
      </c>
      <c r="E227" s="1188"/>
      <c r="F227" s="910">
        <f t="shared" si="27"/>
        <v>0</v>
      </c>
      <c r="H227" s="560"/>
      <c r="I227" s="347"/>
      <c r="J227" s="560"/>
    </row>
    <row r="228" spans="1:10" ht="15.75" customHeight="1" x14ac:dyDescent="0.15">
      <c r="A228" s="839"/>
      <c r="B228" s="1189" t="s">
        <v>852</v>
      </c>
      <c r="C228" s="400" t="s">
        <v>2</v>
      </c>
      <c r="D228" s="401">
        <v>1</v>
      </c>
      <c r="E228" s="1187"/>
      <c r="F228" s="910">
        <f t="shared" si="27"/>
        <v>0</v>
      </c>
      <c r="H228" s="560"/>
      <c r="I228" s="347"/>
      <c r="J228" s="560"/>
    </row>
    <row r="229" spans="1:10" ht="15.75" customHeight="1" x14ac:dyDescent="0.15">
      <c r="A229" s="839"/>
      <c r="B229" s="1189" t="s">
        <v>853</v>
      </c>
      <c r="C229" s="400" t="s">
        <v>2</v>
      </c>
      <c r="D229" s="401">
        <v>2</v>
      </c>
      <c r="E229" s="1188"/>
      <c r="F229" s="910">
        <f t="shared" si="27"/>
        <v>0</v>
      </c>
      <c r="H229" s="560"/>
      <c r="I229" s="347"/>
      <c r="J229" s="560"/>
    </row>
    <row r="230" spans="1:10" ht="15.75" customHeight="1" x14ac:dyDescent="0.15">
      <c r="A230" s="839"/>
      <c r="B230" s="1189" t="s">
        <v>854</v>
      </c>
      <c r="C230" s="400" t="s">
        <v>2</v>
      </c>
      <c r="D230" s="401">
        <v>1</v>
      </c>
      <c r="E230" s="1187"/>
      <c r="F230" s="910">
        <f t="shared" si="27"/>
        <v>0</v>
      </c>
      <c r="H230" s="560"/>
      <c r="I230" s="347"/>
      <c r="J230" s="560"/>
    </row>
    <row r="231" spans="1:10" s="348" customFormat="1" ht="16.149999999999999" customHeight="1" x14ac:dyDescent="0.15">
      <c r="A231" s="912"/>
      <c r="B231" s="913"/>
      <c r="C231" s="914"/>
      <c r="D231" s="914"/>
      <c r="E231" s="914"/>
      <c r="F231" s="915"/>
      <c r="H231" s="560"/>
      <c r="I231" s="347"/>
      <c r="J231" s="560"/>
    </row>
    <row r="232" spans="1:10" s="348" customFormat="1" ht="16.149999999999999" customHeight="1" x14ac:dyDescent="0.15">
      <c r="A232" s="916"/>
      <c r="B232" s="58"/>
      <c r="C232" s="916"/>
      <c r="D232" s="916"/>
      <c r="E232" s="917"/>
      <c r="F232" s="918"/>
      <c r="H232" s="560"/>
      <c r="I232" s="347"/>
      <c r="J232" s="560"/>
    </row>
    <row r="233" spans="1:10" s="348" customFormat="1" ht="16.149999999999999" customHeight="1" x14ac:dyDescent="0.15">
      <c r="A233" s="919"/>
      <c r="B233" s="920" t="s">
        <v>113</v>
      </c>
      <c r="C233" s="619"/>
      <c r="D233" s="677"/>
      <c r="E233" s="739"/>
      <c r="F233" s="921">
        <f>SUM(F200:F230)</f>
        <v>0</v>
      </c>
      <c r="H233" s="560"/>
      <c r="I233" s="347"/>
      <c r="J233" s="560"/>
    </row>
    <row r="234" spans="1:10" s="348" customFormat="1" ht="16.149999999999999" customHeight="1" x14ac:dyDescent="0.15">
      <c r="A234" s="922"/>
      <c r="B234" s="923"/>
      <c r="C234" s="924"/>
      <c r="D234" s="796"/>
      <c r="E234" s="733"/>
      <c r="F234" s="925"/>
      <c r="H234" s="560"/>
      <c r="I234" s="347"/>
      <c r="J234" s="560"/>
    </row>
    <row r="235" spans="1:10" s="348" customFormat="1" ht="16.149999999999999" customHeight="1" x14ac:dyDescent="0.15">
      <c r="A235" s="618"/>
      <c r="B235" s="920" t="s">
        <v>114</v>
      </c>
      <c r="C235" s="619"/>
      <c r="D235" s="620"/>
      <c r="E235" s="917"/>
      <c r="F235" s="921">
        <f>F233</f>
        <v>0</v>
      </c>
      <c r="H235" s="560"/>
      <c r="I235" s="347"/>
      <c r="J235" s="560"/>
    </row>
    <row r="236" spans="1:10" s="348" customFormat="1" ht="16.149999999999999" customHeight="1" x14ac:dyDescent="0.15">
      <c r="A236" s="625"/>
      <c r="B236" s="923"/>
      <c r="C236" s="924"/>
      <c r="D236" s="926"/>
      <c r="E236" s="927"/>
      <c r="F236" s="928"/>
      <c r="H236" s="560"/>
      <c r="I236" s="347"/>
      <c r="J236" s="560"/>
    </row>
    <row r="237" spans="1:10" s="348" customFormat="1" ht="16.149999999999999" customHeight="1" x14ac:dyDescent="0.15">
      <c r="A237" s="929"/>
      <c r="B237" s="930"/>
      <c r="C237" s="568"/>
      <c r="D237" s="564"/>
      <c r="E237" s="931"/>
      <c r="F237" s="932"/>
      <c r="H237" s="560"/>
      <c r="I237" s="347"/>
      <c r="J237" s="560"/>
    </row>
    <row r="238" spans="1:10" ht="15.75" x14ac:dyDescent="0.15">
      <c r="A238" s="382" t="s">
        <v>175</v>
      </c>
      <c r="B238" s="599" t="s">
        <v>865</v>
      </c>
      <c r="C238" s="602"/>
      <c r="D238" s="603"/>
      <c r="E238" s="988"/>
      <c r="F238" s="614"/>
      <c r="H238" s="560"/>
      <c r="I238" s="347"/>
      <c r="J238" s="560"/>
    </row>
    <row r="239" spans="1:10" ht="15.75" x14ac:dyDescent="0.15">
      <c r="A239" s="382"/>
      <c r="B239" s="260" t="s">
        <v>866</v>
      </c>
      <c r="C239" s="398" t="s">
        <v>24</v>
      </c>
      <c r="D239" s="259">
        <v>1</v>
      </c>
      <c r="E239" s="988"/>
      <c r="F239" s="910">
        <f>+D239*E239</f>
        <v>0</v>
      </c>
      <c r="H239" s="560"/>
      <c r="I239" s="347"/>
      <c r="J239" s="560"/>
    </row>
    <row r="240" spans="1:10" ht="15.75" x14ac:dyDescent="0.15">
      <c r="A240" s="382"/>
      <c r="B240" s="260"/>
      <c r="C240" s="398"/>
      <c r="D240" s="259"/>
      <c r="E240" s="988"/>
      <c r="F240" s="910"/>
      <c r="H240" s="560"/>
      <c r="I240" s="347"/>
      <c r="J240" s="560"/>
    </row>
    <row r="241" spans="1:10" ht="15.75" x14ac:dyDescent="0.15">
      <c r="A241" s="382" t="s">
        <v>176</v>
      </c>
      <c r="B241" s="599" t="s">
        <v>476</v>
      </c>
      <c r="C241" s="602"/>
      <c r="D241" s="603"/>
      <c r="E241" s="988"/>
      <c r="F241" s="614"/>
      <c r="H241" s="560"/>
      <c r="I241" s="347"/>
      <c r="J241" s="560"/>
    </row>
    <row r="242" spans="1:10" ht="15.75" x14ac:dyDescent="0.15">
      <c r="A242" s="382"/>
      <c r="B242" s="264" t="s">
        <v>477</v>
      </c>
      <c r="C242" s="398" t="s">
        <v>440</v>
      </c>
      <c r="D242" s="259">
        <v>300</v>
      </c>
      <c r="E242" s="988"/>
      <c r="F242" s="910">
        <f>+D242*E242</f>
        <v>0</v>
      </c>
      <c r="H242" s="560"/>
      <c r="I242" s="347"/>
      <c r="J242" s="560"/>
    </row>
    <row r="243" spans="1:10" ht="15.75" x14ac:dyDescent="0.15">
      <c r="A243" s="382"/>
      <c r="B243" s="260" t="s">
        <v>478</v>
      </c>
      <c r="C243" s="398" t="s">
        <v>24</v>
      </c>
      <c r="D243" s="259">
        <v>1</v>
      </c>
      <c r="E243" s="988"/>
      <c r="F243" s="910">
        <f>+D243*E243</f>
        <v>0</v>
      </c>
      <c r="H243" s="560"/>
      <c r="I243" s="347"/>
      <c r="J243" s="560"/>
    </row>
    <row r="244" spans="1:10" ht="15.75" x14ac:dyDescent="0.15">
      <c r="A244" s="382"/>
      <c r="B244" s="599"/>
      <c r="C244" s="602"/>
      <c r="D244" s="603"/>
      <c r="E244" s="988"/>
      <c r="F244" s="614"/>
      <c r="H244" s="560"/>
      <c r="I244" s="347"/>
      <c r="J244" s="560"/>
    </row>
    <row r="245" spans="1:10" ht="15.75" x14ac:dyDescent="0.15">
      <c r="A245" s="382" t="s">
        <v>701</v>
      </c>
      <c r="B245" s="599" t="s">
        <v>103</v>
      </c>
      <c r="C245" s="398" t="s">
        <v>24</v>
      </c>
      <c r="D245" s="259">
        <v>1</v>
      </c>
      <c r="E245" s="988"/>
      <c r="F245" s="910">
        <f>+D245*E245</f>
        <v>0</v>
      </c>
      <c r="H245" s="560"/>
      <c r="I245" s="347"/>
      <c r="J245" s="560"/>
    </row>
    <row r="246" spans="1:10" ht="15.75" x14ac:dyDescent="0.15">
      <c r="A246" s="382"/>
      <c r="B246" s="256"/>
      <c r="C246" s="398"/>
      <c r="D246" s="985"/>
      <c r="E246" s="988"/>
      <c r="F246" s="910"/>
      <c r="H246" s="560"/>
      <c r="I246" s="347"/>
      <c r="J246" s="560"/>
    </row>
    <row r="247" spans="1:10" ht="15.75" x14ac:dyDescent="0.15">
      <c r="A247" s="382" t="s">
        <v>864</v>
      </c>
      <c r="B247" s="256" t="s">
        <v>479</v>
      </c>
      <c r="C247" s="398" t="s">
        <v>24</v>
      </c>
      <c r="D247" s="985">
        <v>1</v>
      </c>
      <c r="E247" s="988"/>
      <c r="F247" s="910">
        <f>+D247*E247</f>
        <v>0</v>
      </c>
      <c r="H247" s="560"/>
      <c r="I247" s="347"/>
      <c r="J247" s="560"/>
    </row>
    <row r="248" spans="1:10" ht="21" customHeight="1" x14ac:dyDescent="0.15">
      <c r="A248" s="892"/>
      <c r="B248" s="893"/>
      <c r="C248" s="894"/>
      <c r="D248" s="895"/>
      <c r="E248" s="896"/>
      <c r="F248" s="897"/>
      <c r="H248" s="560"/>
      <c r="I248" s="347"/>
      <c r="J248" s="560"/>
    </row>
    <row r="249" spans="1:10" ht="18.75" customHeight="1" x14ac:dyDescent="0.15">
      <c r="A249" s="898"/>
      <c r="B249" s="899"/>
      <c r="C249" s="906"/>
      <c r="D249" s="907"/>
      <c r="E249" s="908"/>
      <c r="H249" s="560"/>
      <c r="I249" s="347"/>
      <c r="J249" s="560"/>
    </row>
    <row r="250" spans="1:10" ht="20.25" customHeight="1" x14ac:dyDescent="0.15">
      <c r="A250" s="904" t="s">
        <v>93</v>
      </c>
      <c r="B250" s="905" t="s">
        <v>25</v>
      </c>
      <c r="C250" s="906"/>
      <c r="D250" s="978"/>
      <c r="E250" s="908"/>
      <c r="F250" s="909">
        <f>SUM(F235:F248)</f>
        <v>0</v>
      </c>
      <c r="H250" s="560"/>
      <c r="I250" s="347"/>
      <c r="J250" s="560"/>
    </row>
    <row r="251" spans="1:10" s="58" customFormat="1" ht="15.75" customHeight="1" x14ac:dyDescent="0.15">
      <c r="A251" s="858"/>
      <c r="B251" s="831"/>
      <c r="C251" s="855"/>
      <c r="D251" s="855"/>
      <c r="E251" s="877"/>
      <c r="F251" s="859"/>
      <c r="H251" s="560"/>
      <c r="I251" s="347"/>
      <c r="J251" s="560"/>
    </row>
    <row r="252" spans="1:10" ht="15.75" x14ac:dyDescent="0.15">
      <c r="A252" s="878" t="s">
        <v>83</v>
      </c>
      <c r="B252" s="879" t="s">
        <v>41</v>
      </c>
      <c r="C252" s="900"/>
      <c r="D252" s="948"/>
      <c r="E252" s="949"/>
      <c r="F252" s="948"/>
      <c r="H252" s="560"/>
      <c r="I252" s="347"/>
      <c r="J252" s="560"/>
    </row>
    <row r="253" spans="1:10" ht="15.75" x14ac:dyDescent="0.15">
      <c r="A253" s="878" t="s">
        <v>94</v>
      </c>
      <c r="B253" s="990" t="s">
        <v>197</v>
      </c>
      <c r="C253" s="950"/>
      <c r="D253" s="951"/>
      <c r="E253" s="952"/>
      <c r="F253" s="951"/>
      <c r="G253" s="630"/>
      <c r="H253" s="560"/>
      <c r="I253" s="347"/>
      <c r="J253" s="560"/>
    </row>
    <row r="254" spans="1:10" ht="15.75" x14ac:dyDescent="0.15">
      <c r="A254" s="880" t="s">
        <v>18</v>
      </c>
      <c r="B254" s="881" t="s">
        <v>19</v>
      </c>
      <c r="C254" s="882" t="s">
        <v>20</v>
      </c>
      <c r="D254" s="953" t="s">
        <v>21</v>
      </c>
      <c r="E254" s="732" t="s">
        <v>22</v>
      </c>
      <c r="F254" s="884" t="s">
        <v>23</v>
      </c>
      <c r="H254" s="571"/>
      <c r="I254" s="347"/>
      <c r="J254" s="571"/>
    </row>
    <row r="255" spans="1:10" ht="15.75" x14ac:dyDescent="0.15">
      <c r="A255" s="885"/>
      <c r="B255" s="886"/>
      <c r="C255" s="568"/>
      <c r="D255" s="589"/>
      <c r="E255" s="889"/>
      <c r="F255" s="954"/>
      <c r="H255" s="560"/>
      <c r="I255" s="347"/>
      <c r="J255" s="560"/>
    </row>
    <row r="256" spans="1:10" ht="15.75" x14ac:dyDescent="0.15">
      <c r="A256" s="635" t="s">
        <v>480</v>
      </c>
      <c r="B256" s="828" t="s">
        <v>177</v>
      </c>
      <c r="C256" s="602"/>
      <c r="D256" s="603"/>
      <c r="E256" s="604"/>
      <c r="F256" s="614"/>
      <c r="H256" s="560"/>
      <c r="I256" s="347"/>
      <c r="J256" s="560"/>
    </row>
    <row r="257" spans="1:10" ht="15.75" x14ac:dyDescent="0.15">
      <c r="A257" s="635"/>
      <c r="B257" s="361" t="s">
        <v>535</v>
      </c>
      <c r="C257" s="387" t="s">
        <v>33</v>
      </c>
      <c r="D257" s="401">
        <v>14</v>
      </c>
      <c r="E257" s="1107"/>
      <c r="F257" s="955">
        <f t="shared" ref="F257:F271" si="28">D257*E257</f>
        <v>0</v>
      </c>
      <c r="H257" s="560"/>
      <c r="I257" s="347"/>
      <c r="J257" s="560"/>
    </row>
    <row r="258" spans="1:10" ht="15.75" x14ac:dyDescent="0.15">
      <c r="A258" s="626"/>
      <c r="B258" s="361" t="s">
        <v>193</v>
      </c>
      <c r="C258" s="387" t="s">
        <v>33</v>
      </c>
      <c r="D258" s="401">
        <v>57</v>
      </c>
      <c r="E258" s="1107"/>
      <c r="F258" s="955">
        <f t="shared" si="28"/>
        <v>0</v>
      </c>
      <c r="H258" s="560"/>
      <c r="I258" s="347"/>
      <c r="J258" s="560"/>
    </row>
    <row r="259" spans="1:10" ht="15.75" x14ac:dyDescent="0.15">
      <c r="A259" s="626"/>
      <c r="B259" s="388" t="s">
        <v>246</v>
      </c>
      <c r="C259" s="387" t="s">
        <v>33</v>
      </c>
      <c r="D259" s="401">
        <v>93</v>
      </c>
      <c r="E259" s="1107"/>
      <c r="F259" s="955">
        <f t="shared" si="28"/>
        <v>0</v>
      </c>
      <c r="H259" s="560"/>
      <c r="I259" s="347"/>
      <c r="J259" s="560"/>
    </row>
    <row r="260" spans="1:10" ht="15.75" x14ac:dyDescent="0.15">
      <c r="A260" s="626"/>
      <c r="B260" s="388" t="s">
        <v>536</v>
      </c>
      <c r="C260" s="387" t="s">
        <v>33</v>
      </c>
      <c r="D260" s="401">
        <v>1</v>
      </c>
      <c r="E260" s="1107"/>
      <c r="F260" s="955">
        <f t="shared" si="28"/>
        <v>0</v>
      </c>
      <c r="H260" s="560"/>
      <c r="I260" s="347"/>
      <c r="J260" s="560"/>
    </row>
    <row r="261" spans="1:10" ht="15.75" x14ac:dyDescent="0.15">
      <c r="A261" s="626"/>
      <c r="B261" s="388" t="s">
        <v>537</v>
      </c>
      <c r="C261" s="387" t="s">
        <v>2</v>
      </c>
      <c r="D261" s="401">
        <v>1</v>
      </c>
      <c r="E261" s="1107"/>
      <c r="F261" s="955">
        <f t="shared" si="28"/>
        <v>0</v>
      </c>
      <c r="H261" s="560"/>
      <c r="I261" s="347"/>
      <c r="J261" s="560"/>
    </row>
    <row r="262" spans="1:10" ht="15.75" x14ac:dyDescent="0.15">
      <c r="A262" s="626"/>
      <c r="B262" s="388" t="s">
        <v>194</v>
      </c>
      <c r="C262" s="387" t="s">
        <v>2</v>
      </c>
      <c r="D262" s="401">
        <v>26</v>
      </c>
      <c r="E262" s="1107"/>
      <c r="F262" s="955">
        <f t="shared" si="28"/>
        <v>0</v>
      </c>
      <c r="H262" s="560"/>
      <c r="I262" s="347"/>
      <c r="J262" s="560"/>
    </row>
    <row r="263" spans="1:10" ht="15.75" x14ac:dyDescent="0.15">
      <c r="A263" s="626"/>
      <c r="B263" s="388" t="s">
        <v>615</v>
      </c>
      <c r="C263" s="387" t="s">
        <v>2</v>
      </c>
      <c r="D263" s="401">
        <v>4</v>
      </c>
      <c r="E263" s="1107"/>
      <c r="F263" s="955">
        <f t="shared" si="28"/>
        <v>0</v>
      </c>
      <c r="H263" s="560"/>
      <c r="I263" s="347"/>
      <c r="J263" s="560"/>
    </row>
    <row r="264" spans="1:10" ht="15.75" x14ac:dyDescent="0.15">
      <c r="A264" s="626"/>
      <c r="B264" s="388" t="s">
        <v>538</v>
      </c>
      <c r="C264" s="387" t="s">
        <v>2</v>
      </c>
      <c r="D264" s="401">
        <v>4</v>
      </c>
      <c r="E264" s="1107"/>
      <c r="F264" s="955">
        <f t="shared" si="28"/>
        <v>0</v>
      </c>
      <c r="H264" s="560"/>
      <c r="I264" s="347"/>
      <c r="J264" s="560"/>
    </row>
    <row r="265" spans="1:10" ht="15.75" x14ac:dyDescent="0.15">
      <c r="A265" s="626"/>
      <c r="B265" s="388" t="s">
        <v>247</v>
      </c>
      <c r="C265" s="387" t="s">
        <v>2</v>
      </c>
      <c r="D265" s="401">
        <v>9</v>
      </c>
      <c r="E265" s="1107"/>
      <c r="F265" s="955">
        <f t="shared" si="28"/>
        <v>0</v>
      </c>
      <c r="H265" s="560"/>
      <c r="I265" s="347"/>
      <c r="J265" s="560"/>
    </row>
    <row r="266" spans="1:10" ht="15.75" x14ac:dyDescent="0.15">
      <c r="A266" s="626"/>
      <c r="B266" s="388" t="s">
        <v>539</v>
      </c>
      <c r="C266" s="387" t="s">
        <v>2</v>
      </c>
      <c r="D266" s="401">
        <v>6</v>
      </c>
      <c r="E266" s="1107"/>
      <c r="F266" s="955">
        <f t="shared" si="28"/>
        <v>0</v>
      </c>
      <c r="H266" s="560"/>
      <c r="I266" s="347"/>
      <c r="J266" s="560"/>
    </row>
    <row r="267" spans="1:10" ht="15.75" x14ac:dyDescent="0.15">
      <c r="A267" s="626"/>
      <c r="B267" s="388" t="s">
        <v>540</v>
      </c>
      <c r="C267" s="387" t="s">
        <v>2</v>
      </c>
      <c r="D267" s="401">
        <v>4</v>
      </c>
      <c r="E267" s="1107"/>
      <c r="F267" s="955">
        <f t="shared" si="28"/>
        <v>0</v>
      </c>
      <c r="H267" s="560"/>
      <c r="I267" s="347"/>
      <c r="J267" s="560"/>
    </row>
    <row r="268" spans="1:10" ht="15.75" x14ac:dyDescent="0.15">
      <c r="A268" s="626"/>
      <c r="B268" s="388" t="s">
        <v>541</v>
      </c>
      <c r="C268" s="387" t="s">
        <v>2</v>
      </c>
      <c r="D268" s="401">
        <v>9</v>
      </c>
      <c r="E268" s="1107"/>
      <c r="F268" s="955">
        <f t="shared" si="28"/>
        <v>0</v>
      </c>
      <c r="H268" s="560"/>
      <c r="I268" s="347"/>
      <c r="J268" s="560"/>
    </row>
    <row r="269" spans="1:10" ht="15.75" x14ac:dyDescent="0.15">
      <c r="A269" s="626"/>
      <c r="B269" s="388" t="s">
        <v>321</v>
      </c>
      <c r="C269" s="387" t="s">
        <v>2</v>
      </c>
      <c r="D269" s="401">
        <v>5</v>
      </c>
      <c r="E269" s="1107"/>
      <c r="F269" s="955">
        <f t="shared" si="28"/>
        <v>0</v>
      </c>
      <c r="H269" s="560"/>
      <c r="I269" s="347"/>
      <c r="J269" s="560"/>
    </row>
    <row r="270" spans="1:10" ht="15.75" x14ac:dyDescent="0.15">
      <c r="A270" s="626"/>
      <c r="B270" s="388"/>
      <c r="C270" s="387"/>
      <c r="D270" s="401"/>
      <c r="E270" s="1107"/>
      <c r="F270" s="955"/>
      <c r="H270" s="560"/>
      <c r="I270" s="347"/>
      <c r="J270" s="560"/>
    </row>
    <row r="271" spans="1:10" ht="15.75" customHeight="1" x14ac:dyDescent="0.15">
      <c r="A271" s="362" t="s">
        <v>481</v>
      </c>
      <c r="B271" s="363" t="s">
        <v>482</v>
      </c>
      <c r="C271" s="956" t="s">
        <v>24</v>
      </c>
      <c r="D271" s="957">
        <v>1</v>
      </c>
      <c r="E271" s="1107"/>
      <c r="F271" s="955">
        <f t="shared" si="28"/>
        <v>0</v>
      </c>
      <c r="H271" s="560"/>
      <c r="I271" s="347"/>
      <c r="J271" s="560"/>
    </row>
    <row r="272" spans="1:10" ht="15.75" customHeight="1" x14ac:dyDescent="0.15">
      <c r="A272" s="626"/>
      <c r="B272" s="388"/>
      <c r="C272" s="956"/>
      <c r="D272" s="957"/>
      <c r="E272" s="1107"/>
      <c r="F272" s="955"/>
      <c r="H272" s="560"/>
      <c r="I272" s="347"/>
      <c r="J272" s="560"/>
    </row>
    <row r="273" spans="1:10" ht="15.75" customHeight="1" x14ac:dyDescent="0.15">
      <c r="A273" s="362" t="s">
        <v>483</v>
      </c>
      <c r="B273" s="364" t="s">
        <v>124</v>
      </c>
      <c r="C273" s="387"/>
      <c r="D273" s="957"/>
      <c r="E273" s="1107"/>
      <c r="F273" s="955"/>
      <c r="H273" s="560"/>
      <c r="I273" s="347"/>
      <c r="J273" s="560"/>
    </row>
    <row r="274" spans="1:10" ht="15.75" customHeight="1" x14ac:dyDescent="0.15">
      <c r="A274" s="362"/>
      <c r="B274" s="365" t="s">
        <v>178</v>
      </c>
      <c r="C274" s="387" t="s">
        <v>1</v>
      </c>
      <c r="D274" s="957">
        <v>6</v>
      </c>
      <c r="E274" s="1107"/>
      <c r="F274" s="955">
        <f t="shared" ref="F274:F275" si="29">D274*E274</f>
        <v>0</v>
      </c>
      <c r="H274" s="560"/>
      <c r="I274" s="347"/>
      <c r="J274" s="560"/>
    </row>
    <row r="275" spans="1:10" ht="15.75" customHeight="1" x14ac:dyDescent="0.15">
      <c r="A275" s="362"/>
      <c r="B275" s="361" t="s">
        <v>542</v>
      </c>
      <c r="C275" s="387" t="s">
        <v>1</v>
      </c>
      <c r="D275" s="957">
        <v>20</v>
      </c>
      <c r="E275" s="1107"/>
      <c r="F275" s="955">
        <f t="shared" si="29"/>
        <v>0</v>
      </c>
      <c r="H275" s="560"/>
      <c r="I275" s="347"/>
      <c r="J275" s="560"/>
    </row>
    <row r="276" spans="1:10" ht="15.75" customHeight="1" x14ac:dyDescent="0.15">
      <c r="A276" s="626"/>
      <c r="B276" s="388"/>
      <c r="C276" s="977"/>
      <c r="D276" s="610"/>
      <c r="E276" s="1107"/>
      <c r="F276" s="955"/>
      <c r="H276" s="560"/>
      <c r="I276" s="347"/>
      <c r="J276" s="560"/>
    </row>
    <row r="277" spans="1:10" ht="15.75" customHeight="1" x14ac:dyDescent="0.15">
      <c r="A277" s="635" t="s">
        <v>484</v>
      </c>
      <c r="B277" s="636" t="s">
        <v>485</v>
      </c>
      <c r="C277" s="400"/>
      <c r="D277" s="401"/>
      <c r="E277" s="1107"/>
      <c r="F277" s="955"/>
      <c r="H277" s="560"/>
      <c r="I277" s="347"/>
      <c r="J277" s="560"/>
    </row>
    <row r="278" spans="1:10" ht="15.75" customHeight="1" x14ac:dyDescent="0.15">
      <c r="A278" s="626"/>
      <c r="B278" s="627" t="s">
        <v>486</v>
      </c>
      <c r="C278" s="400" t="s">
        <v>2</v>
      </c>
      <c r="D278" s="401">
        <v>1</v>
      </c>
      <c r="E278" s="1107"/>
      <c r="F278" s="955">
        <f t="shared" ref="F278" si="30">D278*E278</f>
        <v>0</v>
      </c>
      <c r="H278" s="560"/>
      <c r="I278" s="347"/>
      <c r="J278" s="560"/>
    </row>
    <row r="279" spans="1:10" ht="15.75" customHeight="1" x14ac:dyDescent="0.15">
      <c r="A279" s="626"/>
      <c r="B279" s="388"/>
      <c r="C279" s="400"/>
      <c r="D279" s="401"/>
      <c r="E279" s="1107"/>
      <c r="F279" s="955"/>
      <c r="H279" s="560"/>
      <c r="I279" s="347"/>
      <c r="J279" s="560"/>
    </row>
    <row r="280" spans="1:10" ht="15.75" customHeight="1" x14ac:dyDescent="0.15">
      <c r="A280" s="626" t="s">
        <v>487</v>
      </c>
      <c r="B280" s="959" t="s">
        <v>856</v>
      </c>
      <c r="C280" s="602"/>
      <c r="D280" s="603"/>
      <c r="E280" s="1107"/>
      <c r="F280" s="614"/>
      <c r="H280" s="560"/>
      <c r="I280" s="347"/>
      <c r="J280" s="560"/>
    </row>
    <row r="281" spans="1:10" ht="15.75" customHeight="1" x14ac:dyDescent="0.15">
      <c r="A281" s="626"/>
      <c r="B281" s="627" t="s">
        <v>179</v>
      </c>
      <c r="C281" s="400" t="s">
        <v>2</v>
      </c>
      <c r="D281" s="401">
        <v>4</v>
      </c>
      <c r="E281" s="1107"/>
      <c r="F281" s="955">
        <f>D281*E281</f>
        <v>0</v>
      </c>
      <c r="H281" s="560"/>
      <c r="I281" s="347"/>
      <c r="J281" s="560"/>
    </row>
    <row r="282" spans="1:10" ht="15.75" customHeight="1" x14ac:dyDescent="0.15">
      <c r="A282" s="626"/>
      <c r="B282" s="627" t="s">
        <v>543</v>
      </c>
      <c r="C282" s="400" t="s">
        <v>2</v>
      </c>
      <c r="D282" s="401">
        <v>4</v>
      </c>
      <c r="E282" s="1107"/>
      <c r="F282" s="955">
        <f>D282*E282</f>
        <v>0</v>
      </c>
      <c r="H282" s="560"/>
      <c r="I282" s="347"/>
      <c r="J282" s="560"/>
    </row>
    <row r="283" spans="1:10" ht="15.75" customHeight="1" x14ac:dyDescent="0.15">
      <c r="A283" s="626"/>
      <c r="B283" s="627" t="s">
        <v>719</v>
      </c>
      <c r="C283" s="400" t="s">
        <v>2</v>
      </c>
      <c r="D283" s="401">
        <v>1</v>
      </c>
      <c r="E283" s="1107"/>
      <c r="F283" s="955">
        <f>D283*E283</f>
        <v>0</v>
      </c>
      <c r="H283" s="560"/>
      <c r="I283" s="347"/>
      <c r="J283" s="560"/>
    </row>
    <row r="284" spans="1:10" ht="15.75" customHeight="1" x14ac:dyDescent="0.15">
      <c r="A284" s="626"/>
      <c r="B284" s="388"/>
      <c r="C284" s="956"/>
      <c r="D284" s="957"/>
      <c r="E284" s="1107"/>
      <c r="F284" s="955"/>
      <c r="H284" s="560"/>
      <c r="I284" s="347"/>
      <c r="J284" s="560"/>
    </row>
    <row r="285" spans="1:10" ht="15.75" customHeight="1" x14ac:dyDescent="0.15">
      <c r="A285" s="362" t="s">
        <v>488</v>
      </c>
      <c r="B285" s="364" t="s">
        <v>489</v>
      </c>
      <c r="C285" s="956"/>
      <c r="D285" s="957"/>
      <c r="E285" s="1107"/>
      <c r="F285" s="955"/>
      <c r="H285" s="560"/>
      <c r="I285" s="347"/>
      <c r="J285" s="560"/>
    </row>
    <row r="286" spans="1:10" ht="15.75" customHeight="1" x14ac:dyDescent="0.15">
      <c r="A286" s="362"/>
      <c r="B286" s="361" t="s">
        <v>544</v>
      </c>
      <c r="C286" s="956" t="s">
        <v>2</v>
      </c>
      <c r="D286" s="957">
        <v>7</v>
      </c>
      <c r="E286" s="1107"/>
      <c r="F286" s="955">
        <f t="shared" ref="F286:F287" si="31">D286*E286</f>
        <v>0</v>
      </c>
      <c r="H286" s="560"/>
      <c r="I286" s="347"/>
      <c r="J286" s="560"/>
    </row>
    <row r="287" spans="1:10" ht="15.75" customHeight="1" x14ac:dyDescent="0.15">
      <c r="A287" s="362"/>
      <c r="B287" s="361" t="s">
        <v>180</v>
      </c>
      <c r="C287" s="956" t="s">
        <v>2</v>
      </c>
      <c r="D287" s="957">
        <v>14</v>
      </c>
      <c r="E287" s="1107"/>
      <c r="F287" s="955">
        <f t="shared" si="31"/>
        <v>0</v>
      </c>
      <c r="H287" s="560"/>
      <c r="I287" s="347"/>
      <c r="J287" s="560"/>
    </row>
    <row r="288" spans="1:10" ht="15.75" customHeight="1" x14ac:dyDescent="0.15">
      <c r="A288" s="535"/>
      <c r="B288" s="569"/>
      <c r="C288" s="960"/>
      <c r="D288" s="961"/>
      <c r="E288" s="896"/>
      <c r="F288" s="962"/>
      <c r="H288" s="560"/>
      <c r="I288" s="347"/>
      <c r="J288" s="560"/>
    </row>
    <row r="289" spans="1:10" ht="15.75" customHeight="1" x14ac:dyDescent="0.15">
      <c r="A289" s="631"/>
      <c r="B289" s="632"/>
      <c r="C289" s="963"/>
      <c r="D289" s="964"/>
      <c r="E289" s="965"/>
      <c r="F289" s="966"/>
      <c r="H289" s="560"/>
      <c r="I289" s="347"/>
      <c r="J289" s="560"/>
    </row>
    <row r="290" spans="1:10" ht="15.75" customHeight="1" x14ac:dyDescent="0.15">
      <c r="A290" s="967"/>
      <c r="B290" s="920" t="s">
        <v>113</v>
      </c>
      <c r="C290" s="619"/>
      <c r="D290" s="677"/>
      <c r="E290" s="739"/>
      <c r="F290" s="921">
        <f>SUM(F256:F288)</f>
        <v>0</v>
      </c>
      <c r="H290" s="560"/>
      <c r="I290" s="347"/>
      <c r="J290" s="560"/>
    </row>
    <row r="291" spans="1:10" ht="15.75" customHeight="1" x14ac:dyDescent="0.15">
      <c r="A291" s="968"/>
      <c r="B291" s="566"/>
      <c r="C291" s="936"/>
      <c r="D291" s="692"/>
      <c r="E291" s="937"/>
      <c r="H291" s="560"/>
      <c r="I291" s="347"/>
      <c r="J291" s="560"/>
    </row>
    <row r="292" spans="1:10" ht="15.75" customHeight="1" x14ac:dyDescent="0.15">
      <c r="A292" s="967"/>
      <c r="B292" s="920" t="s">
        <v>114</v>
      </c>
      <c r="C292" s="969"/>
      <c r="D292" s="970"/>
      <c r="E292" s="908"/>
      <c r="F292" s="921">
        <f>F290</f>
        <v>0</v>
      </c>
      <c r="H292" s="560"/>
      <c r="I292" s="347"/>
      <c r="J292" s="560"/>
    </row>
    <row r="293" spans="1:10" ht="15.75" customHeight="1" x14ac:dyDescent="0.15">
      <c r="A293" s="935"/>
      <c r="B293" s="923"/>
      <c r="C293" s="971"/>
      <c r="D293" s="972"/>
      <c r="E293" s="902"/>
      <c r="F293" s="925"/>
      <c r="H293" s="560"/>
      <c r="I293" s="347"/>
      <c r="J293" s="560"/>
    </row>
    <row r="294" spans="1:10" ht="15.75" customHeight="1" x14ac:dyDescent="0.15">
      <c r="A294" s="633"/>
      <c r="B294" s="634"/>
      <c r="C294" s="973"/>
      <c r="D294" s="974"/>
      <c r="E294" s="889"/>
      <c r="F294" s="954"/>
      <c r="H294" s="560"/>
      <c r="I294" s="347"/>
      <c r="J294" s="560"/>
    </row>
    <row r="295" spans="1:10" ht="15.75" customHeight="1" x14ac:dyDescent="0.15">
      <c r="A295" s="362" t="s">
        <v>490</v>
      </c>
      <c r="B295" s="723" t="s">
        <v>491</v>
      </c>
      <c r="C295" s="956"/>
      <c r="D295" s="957"/>
      <c r="E295" s="393"/>
      <c r="F295" s="955"/>
      <c r="H295" s="560"/>
      <c r="I295" s="347"/>
      <c r="J295" s="560"/>
    </row>
    <row r="296" spans="1:10" ht="15.75" customHeight="1" x14ac:dyDescent="0.15">
      <c r="A296" s="362"/>
      <c r="B296" s="361" t="s">
        <v>180</v>
      </c>
      <c r="C296" s="956" t="s">
        <v>2</v>
      </c>
      <c r="D296" s="957">
        <v>4</v>
      </c>
      <c r="E296" s="393"/>
      <c r="F296" s="955">
        <f t="shared" ref="F296:F298" si="32">D296*E296</f>
        <v>0</v>
      </c>
      <c r="H296" s="560"/>
      <c r="I296" s="347"/>
      <c r="J296" s="560"/>
    </row>
    <row r="297" spans="1:10" ht="15.75" customHeight="1" x14ac:dyDescent="0.15">
      <c r="A297" s="362"/>
      <c r="B297" s="361" t="s">
        <v>323</v>
      </c>
      <c r="C297" s="956" t="s">
        <v>2</v>
      </c>
      <c r="D297" s="957">
        <v>5</v>
      </c>
      <c r="E297" s="393"/>
      <c r="F297" s="955">
        <f t="shared" si="32"/>
        <v>0</v>
      </c>
      <c r="H297" s="560"/>
      <c r="I297" s="347"/>
      <c r="J297" s="560"/>
    </row>
    <row r="298" spans="1:10" ht="15.75" customHeight="1" x14ac:dyDescent="0.15">
      <c r="A298" s="362"/>
      <c r="B298" s="361" t="s">
        <v>601</v>
      </c>
      <c r="C298" s="956" t="s">
        <v>2</v>
      </c>
      <c r="D298" s="957">
        <v>8</v>
      </c>
      <c r="E298" s="393"/>
      <c r="F298" s="955">
        <f t="shared" si="32"/>
        <v>0</v>
      </c>
      <c r="H298" s="560"/>
      <c r="I298" s="347"/>
      <c r="J298" s="560"/>
    </row>
    <row r="299" spans="1:10" ht="15.75" customHeight="1" x14ac:dyDescent="0.15">
      <c r="A299" s="626"/>
      <c r="B299" s="388"/>
      <c r="C299" s="400"/>
      <c r="D299" s="401"/>
      <c r="E299" s="393"/>
      <c r="F299" s="955"/>
      <c r="H299" s="560"/>
      <c r="I299" s="347"/>
      <c r="J299" s="560"/>
    </row>
    <row r="300" spans="1:10" ht="15.75" customHeight="1" x14ac:dyDescent="0.15">
      <c r="A300" s="635" t="s">
        <v>492</v>
      </c>
      <c r="B300" s="636" t="s">
        <v>339</v>
      </c>
      <c r="C300" s="975"/>
      <c r="D300" s="958"/>
      <c r="E300" s="393"/>
      <c r="F300" s="976"/>
      <c r="H300" s="560"/>
      <c r="I300" s="347"/>
      <c r="J300" s="560"/>
    </row>
    <row r="301" spans="1:10" ht="15.75" customHeight="1" x14ac:dyDescent="0.15">
      <c r="A301" s="626"/>
      <c r="B301" s="365" t="s">
        <v>223</v>
      </c>
      <c r="C301" s="956"/>
      <c r="D301" s="957"/>
      <c r="E301" s="393"/>
      <c r="F301" s="955"/>
      <c r="H301" s="560"/>
      <c r="I301" s="347"/>
      <c r="J301" s="560"/>
    </row>
    <row r="302" spans="1:10" ht="15.75" customHeight="1" x14ac:dyDescent="0.15">
      <c r="A302" s="626"/>
      <c r="B302" s="361" t="s">
        <v>198</v>
      </c>
      <c r="C302" s="956" t="s">
        <v>2</v>
      </c>
      <c r="D302" s="957">
        <v>22</v>
      </c>
      <c r="E302" s="393"/>
      <c r="F302" s="955">
        <f t="shared" ref="F302:F305" si="33">D302*E302</f>
        <v>0</v>
      </c>
      <c r="H302" s="560"/>
      <c r="I302" s="347"/>
      <c r="J302" s="560"/>
    </row>
    <row r="303" spans="1:10" ht="15.75" customHeight="1" x14ac:dyDescent="0.15">
      <c r="A303" s="635"/>
      <c r="B303" s="1057" t="s">
        <v>545</v>
      </c>
      <c r="C303" s="975"/>
      <c r="D303" s="958"/>
      <c r="E303" s="393"/>
      <c r="F303" s="976"/>
      <c r="H303" s="560"/>
      <c r="I303" s="347"/>
      <c r="J303" s="560"/>
    </row>
    <row r="304" spans="1:10" ht="15.75" customHeight="1" x14ac:dyDescent="0.15">
      <c r="A304" s="635"/>
      <c r="B304" s="1069" t="s">
        <v>546</v>
      </c>
      <c r="C304" s="975" t="s">
        <v>2</v>
      </c>
      <c r="D304" s="958">
        <v>21</v>
      </c>
      <c r="E304" s="393"/>
      <c r="F304" s="955">
        <f t="shared" si="33"/>
        <v>0</v>
      </c>
      <c r="H304" s="560"/>
      <c r="I304" s="347"/>
      <c r="J304" s="560"/>
    </row>
    <row r="305" spans="1:10" ht="15.75" customHeight="1" x14ac:dyDescent="0.15">
      <c r="A305" s="635"/>
      <c r="B305" s="1057" t="s">
        <v>547</v>
      </c>
      <c r="C305" s="975" t="s">
        <v>2</v>
      </c>
      <c r="D305" s="958">
        <v>2</v>
      </c>
      <c r="E305" s="393"/>
      <c r="F305" s="955">
        <f t="shared" si="33"/>
        <v>0</v>
      </c>
      <c r="H305" s="560"/>
      <c r="I305" s="347"/>
      <c r="J305" s="560"/>
    </row>
    <row r="306" spans="1:10" ht="15.75" customHeight="1" x14ac:dyDescent="0.15">
      <c r="A306" s="635"/>
      <c r="B306" s="1057"/>
      <c r="C306" s="975"/>
      <c r="D306" s="958"/>
      <c r="E306" s="393"/>
      <c r="F306" s="976"/>
      <c r="H306" s="560"/>
      <c r="I306" s="347"/>
      <c r="J306" s="560"/>
    </row>
    <row r="307" spans="1:10" s="1005" customFormat="1" ht="15.75" customHeight="1" x14ac:dyDescent="0.15">
      <c r="A307" s="626" t="s">
        <v>493</v>
      </c>
      <c r="B307" s="959" t="s">
        <v>613</v>
      </c>
      <c r="C307" s="400"/>
      <c r="D307" s="401"/>
      <c r="E307" s="393"/>
      <c r="F307" s="955"/>
      <c r="H307" s="187"/>
      <c r="I307" s="576"/>
      <c r="J307" s="187"/>
    </row>
    <row r="308" spans="1:10" s="1005" customFormat="1" ht="15.75" customHeight="1" x14ac:dyDescent="0.15">
      <c r="A308" s="626"/>
      <c r="B308" s="361" t="s">
        <v>180</v>
      </c>
      <c r="C308" s="956" t="s">
        <v>2</v>
      </c>
      <c r="D308" s="957">
        <v>2</v>
      </c>
      <c r="E308" s="393"/>
      <c r="F308" s="955">
        <f t="shared" ref="F308:F309" si="34">D308*E308</f>
        <v>0</v>
      </c>
      <c r="H308" s="187"/>
      <c r="I308" s="576"/>
      <c r="J308" s="187"/>
    </row>
    <row r="309" spans="1:10" s="1005" customFormat="1" ht="15.75" customHeight="1" x14ac:dyDescent="0.15">
      <c r="A309" s="626"/>
      <c r="B309" s="361" t="s">
        <v>323</v>
      </c>
      <c r="C309" s="956" t="s">
        <v>2</v>
      </c>
      <c r="D309" s="957">
        <v>4</v>
      </c>
      <c r="E309" s="393"/>
      <c r="F309" s="955">
        <f t="shared" si="34"/>
        <v>0</v>
      </c>
      <c r="H309" s="187"/>
      <c r="I309" s="576"/>
      <c r="J309" s="187"/>
    </row>
    <row r="310" spans="1:10" s="1005" customFormat="1" ht="15.75" customHeight="1" x14ac:dyDescent="0.15">
      <c r="A310" s="635"/>
      <c r="B310" s="1057"/>
      <c r="C310" s="975"/>
      <c r="D310" s="958"/>
      <c r="E310" s="393"/>
      <c r="F310" s="976"/>
      <c r="H310" s="187"/>
      <c r="I310" s="576"/>
      <c r="J310" s="187"/>
    </row>
    <row r="311" spans="1:10" s="1005" customFormat="1" ht="15.75" customHeight="1" x14ac:dyDescent="0.15">
      <c r="A311" s="626" t="s">
        <v>495</v>
      </c>
      <c r="B311" s="959" t="s">
        <v>839</v>
      </c>
      <c r="C311" s="400"/>
      <c r="D311" s="401"/>
      <c r="E311" s="393"/>
      <c r="F311" s="955"/>
      <c r="H311" s="187"/>
      <c r="I311" s="576"/>
      <c r="J311" s="187"/>
    </row>
    <row r="312" spans="1:10" s="1005" customFormat="1" ht="15.75" customHeight="1" x14ac:dyDescent="0.15">
      <c r="A312" s="626"/>
      <c r="B312" s="361" t="s">
        <v>841</v>
      </c>
      <c r="C312" s="956" t="s">
        <v>2</v>
      </c>
      <c r="D312" s="957">
        <v>4</v>
      </c>
      <c r="E312" s="393"/>
      <c r="F312" s="955">
        <f>D312*E312</f>
        <v>0</v>
      </c>
      <c r="H312" s="187"/>
      <c r="I312" s="576"/>
      <c r="J312" s="187"/>
    </row>
    <row r="313" spans="1:10" ht="15.75" customHeight="1" x14ac:dyDescent="0.15">
      <c r="A313" s="635"/>
      <c r="B313" s="991"/>
      <c r="C313" s="992"/>
      <c r="D313" s="993"/>
      <c r="E313" s="393"/>
      <c r="F313" s="994"/>
      <c r="H313" s="560"/>
      <c r="I313" s="347"/>
      <c r="J313" s="560"/>
    </row>
    <row r="314" spans="1:10" ht="15.75" customHeight="1" x14ac:dyDescent="0.15">
      <c r="A314" s="626" t="s">
        <v>496</v>
      </c>
      <c r="B314" s="959" t="s">
        <v>494</v>
      </c>
      <c r="C314" s="400" t="s">
        <v>2</v>
      </c>
      <c r="D314" s="401">
        <v>1</v>
      </c>
      <c r="E314" s="393"/>
      <c r="F314" s="955">
        <f>D314*E314</f>
        <v>0</v>
      </c>
      <c r="H314" s="560"/>
      <c r="I314" s="347"/>
      <c r="J314" s="560"/>
    </row>
    <row r="315" spans="1:10" ht="15.75" customHeight="1" x14ac:dyDescent="0.15">
      <c r="A315" s="626"/>
      <c r="B315" s="388"/>
      <c r="C315" s="387"/>
      <c r="D315" s="401"/>
      <c r="E315" s="393"/>
      <c r="F315" s="955"/>
      <c r="H315" s="560"/>
      <c r="I315" s="347"/>
      <c r="J315" s="560"/>
    </row>
    <row r="316" spans="1:10" ht="15.75" customHeight="1" x14ac:dyDescent="0.15">
      <c r="A316" s="626" t="s">
        <v>497</v>
      </c>
      <c r="B316" s="828" t="s">
        <v>548</v>
      </c>
      <c r="C316" s="400" t="s">
        <v>2</v>
      </c>
      <c r="D316" s="401">
        <v>1</v>
      </c>
      <c r="E316" s="393"/>
      <c r="F316" s="955">
        <f>D316*E316</f>
        <v>0</v>
      </c>
      <c r="H316" s="560"/>
      <c r="I316" s="347"/>
      <c r="J316" s="560"/>
    </row>
    <row r="317" spans="1:10" ht="15.75" customHeight="1" x14ac:dyDescent="0.15">
      <c r="A317" s="626"/>
      <c r="B317" s="388"/>
      <c r="C317" s="387"/>
      <c r="D317" s="401"/>
      <c r="E317" s="393"/>
      <c r="F317" s="955"/>
      <c r="H317" s="560"/>
      <c r="I317" s="347"/>
      <c r="J317" s="560"/>
    </row>
    <row r="318" spans="1:10" ht="15.75" customHeight="1" x14ac:dyDescent="0.15">
      <c r="A318" s="626" t="s">
        <v>614</v>
      </c>
      <c r="B318" s="828" t="s">
        <v>123</v>
      </c>
      <c r="C318" s="400" t="s">
        <v>24</v>
      </c>
      <c r="D318" s="401">
        <v>1</v>
      </c>
      <c r="E318" s="393"/>
      <c r="F318" s="955">
        <f>D318*E318</f>
        <v>0</v>
      </c>
      <c r="H318" s="560"/>
      <c r="I318" s="347"/>
      <c r="J318" s="560"/>
    </row>
    <row r="319" spans="1:10" ht="15.75" customHeight="1" x14ac:dyDescent="0.15">
      <c r="A319" s="626"/>
      <c r="B319" s="388"/>
      <c r="C319" s="387"/>
      <c r="D319" s="401"/>
      <c r="E319" s="393"/>
      <c r="F319" s="955"/>
      <c r="H319" s="560"/>
      <c r="I319" s="347"/>
      <c r="J319" s="560"/>
    </row>
    <row r="320" spans="1:10" ht="15.75" customHeight="1" x14ac:dyDescent="0.15">
      <c r="A320" s="626" t="s">
        <v>840</v>
      </c>
      <c r="B320" s="364" t="s">
        <v>181</v>
      </c>
      <c r="C320" s="956"/>
      <c r="D320" s="957"/>
      <c r="E320" s="393"/>
      <c r="F320" s="955"/>
      <c r="H320" s="560"/>
      <c r="I320" s="347"/>
      <c r="J320" s="560"/>
    </row>
    <row r="321" spans="1:10" ht="15.75" customHeight="1" x14ac:dyDescent="0.15">
      <c r="A321" s="362"/>
      <c r="B321" s="361" t="s">
        <v>498</v>
      </c>
      <c r="C321" s="956" t="s">
        <v>2</v>
      </c>
      <c r="D321" s="957">
        <v>24</v>
      </c>
      <c r="E321" s="393"/>
      <c r="F321" s="955">
        <f>D321*E321</f>
        <v>0</v>
      </c>
      <c r="H321" s="560"/>
      <c r="I321" s="347"/>
      <c r="J321" s="560"/>
    </row>
    <row r="322" spans="1:10" ht="15.75" customHeight="1" x14ac:dyDescent="0.15">
      <c r="A322" s="362"/>
      <c r="B322" s="361" t="s">
        <v>600</v>
      </c>
      <c r="C322" s="956" t="s">
        <v>2</v>
      </c>
      <c r="D322" s="957">
        <v>8</v>
      </c>
      <c r="E322" s="393"/>
      <c r="F322" s="955">
        <f>D322*E322</f>
        <v>0</v>
      </c>
      <c r="H322" s="560"/>
      <c r="I322" s="347"/>
      <c r="J322" s="560"/>
    </row>
    <row r="323" spans="1:10" ht="15.75" customHeight="1" x14ac:dyDescent="0.15">
      <c r="A323" s="535"/>
      <c r="B323" s="366"/>
      <c r="C323" s="894"/>
      <c r="D323" s="895"/>
      <c r="E323" s="896"/>
      <c r="F323" s="897"/>
      <c r="H323" s="560"/>
      <c r="I323" s="347"/>
      <c r="J323" s="560"/>
    </row>
    <row r="324" spans="1:10" ht="15.75" customHeight="1" x14ac:dyDescent="0.15">
      <c r="A324" s="898"/>
      <c r="B324" s="899"/>
      <c r="C324" s="906"/>
      <c r="D324" s="907"/>
      <c r="E324" s="908"/>
      <c r="H324" s="560"/>
      <c r="I324" s="347"/>
      <c r="J324" s="560"/>
    </row>
    <row r="325" spans="1:10" ht="15.75" customHeight="1" x14ac:dyDescent="0.15">
      <c r="A325" s="904" t="s">
        <v>94</v>
      </c>
      <c r="B325" s="905" t="s">
        <v>25</v>
      </c>
      <c r="C325" s="605"/>
      <c r="D325" s="606"/>
      <c r="E325" s="607"/>
      <c r="F325" s="909">
        <f>SUM(F292:F323)</f>
        <v>0</v>
      </c>
      <c r="H325" s="560"/>
      <c r="I325" s="347"/>
      <c r="J325" s="560"/>
    </row>
    <row r="326" spans="1:10" ht="15.75" x14ac:dyDescent="0.15">
      <c r="H326" s="560"/>
    </row>
    <row r="327" spans="1:10" ht="15.75" x14ac:dyDescent="0.15">
      <c r="H327" s="560"/>
    </row>
  </sheetData>
  <sheetProtection algorithmName="SHA-512" hashValue="uiMRsKVT2JXOCex3Bi6+5HdeG7ayrCCENv3ym+zKTtmPrOTTJvHUraZ3U3iHOZDRwn/Hq3xJTniPNwyB9qfBMQ==" saltValue="nJR1Z5eI4E2XvBvq2LiqUA==" spinCount="100000" sheet="1" insertColumns="0" insertRows="0"/>
  <protectedRanges>
    <protectedRange sqref="E9" name="Range1_1_2"/>
    <protectedRange sqref="E153:E154 E233:E234" name="Range1_2_3"/>
    <protectedRange sqref="E38:E39 E11:E26" name="Range1_2_1_1_1_2"/>
    <protectedRange sqref="E48:E77" name="Range1_2_1_2_2"/>
    <protectedRange sqref="E249 E199" name="Range1_2_1_1"/>
    <protectedRange sqref="E290" name="Range1_2_1_2"/>
    <protectedRange sqref="E229:E230" name="Range1_2_1_4"/>
  </protectedRanges>
  <mergeCells count="1">
    <mergeCell ref="A1:C4"/>
  </mergeCells>
  <phoneticPr fontId="61" type="noConversion"/>
  <printOptions horizontalCentered="1"/>
  <pageMargins left="0.55118110236220474" right="0.39370078740157483" top="0.47244094488188981" bottom="0.35433070866141736" header="0.51181102362204722" footer="0.23622047244094491"/>
  <pageSetup paperSize="9" scale="98" fitToHeight="0" orientation="portrait" r:id="rId1"/>
  <headerFooter alignWithMargins="0">
    <oddHeader>&amp;R&amp;"Times New Roman,normal"&amp;P</oddHeader>
  </headerFooter>
  <rowBreaks count="8" manualBreakCount="8">
    <brk id="43" max="5" man="1"/>
    <brk id="80" max="5" man="1"/>
    <brk id="115" max="5" man="1"/>
    <brk id="154" max="5" man="1"/>
    <brk id="194" max="16383" man="1"/>
    <brk id="234" max="5" man="1"/>
    <brk id="250" max="5" man="1"/>
    <brk id="29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9AFC6-4575-4BFF-8BEC-91532613B438}">
  <sheetPr codeName="Sheet8">
    <outlinePr showOutlineSymbols="0"/>
  </sheetPr>
  <dimension ref="A1:K207"/>
  <sheetViews>
    <sheetView showGridLines="0" showZeros="0" showOutlineSymbols="0" view="pageBreakPreview" topLeftCell="A193" zoomScaleNormal="110" zoomScaleSheetLayoutView="100" workbookViewId="0">
      <selection activeCell="O22" sqref="O22"/>
    </sheetView>
  </sheetViews>
  <sheetFormatPr defaultColWidth="9" defaultRowHeight="15.75" x14ac:dyDescent="0.15"/>
  <cols>
    <col min="1" max="1" width="7.625" style="702" customWidth="1"/>
    <col min="2" max="2" width="43.625" style="14" customWidth="1"/>
    <col min="3" max="3" width="7.25" style="703" bestFit="1" customWidth="1"/>
    <col min="4" max="4" width="8.625" style="707" customWidth="1"/>
    <col min="5" max="5" width="12.625" style="708" customWidth="1"/>
    <col min="6" max="6" width="13.625" style="704" customWidth="1"/>
    <col min="7" max="7" width="26" style="58" customWidth="1"/>
    <col min="8" max="16384" width="9" style="58"/>
  </cols>
  <sheetData>
    <row r="1" spans="1:9" s="641" customFormat="1" ht="9" customHeight="1" x14ac:dyDescent="0.25">
      <c r="A1" s="1230" t="s">
        <v>346</v>
      </c>
      <c r="B1" s="1231"/>
      <c r="C1" s="1232"/>
      <c r="D1" s="2" t="s">
        <v>0</v>
      </c>
      <c r="E1" s="1100"/>
      <c r="F1" s="335"/>
      <c r="G1" s="640"/>
    </row>
    <row r="2" spans="1:9" s="641" customFormat="1" ht="12.75" customHeight="1" x14ac:dyDescent="0.25">
      <c r="A2" s="1233"/>
      <c r="B2" s="1234"/>
      <c r="C2" s="1235"/>
      <c r="D2" s="1125" t="s">
        <v>693</v>
      </c>
      <c r="E2" s="1101"/>
      <c r="F2" s="339"/>
      <c r="G2" s="640"/>
    </row>
    <row r="3" spans="1:9" s="641" customFormat="1" ht="10.5" customHeight="1" x14ac:dyDescent="0.25">
      <c r="A3" s="1233"/>
      <c r="B3" s="1234"/>
      <c r="C3" s="1235"/>
      <c r="D3" s="5" t="s">
        <v>14</v>
      </c>
      <c r="E3" s="1102"/>
      <c r="F3" s="6" t="s">
        <v>15</v>
      </c>
      <c r="G3" s="640"/>
    </row>
    <row r="4" spans="1:9" s="641" customFormat="1" ht="9.75" customHeight="1" x14ac:dyDescent="0.25">
      <c r="A4" s="1236"/>
      <c r="B4" s="1237"/>
      <c r="C4" s="1238"/>
      <c r="D4" s="7"/>
      <c r="E4" s="1103"/>
      <c r="F4" s="1" t="str">
        <f>[1]TILBS_YFIR!$F$4</f>
        <v>Apríl 2022</v>
      </c>
      <c r="G4" s="640"/>
    </row>
    <row r="5" spans="1:9" s="376" customFormat="1" ht="16.149999999999999" customHeight="1" x14ac:dyDescent="0.15">
      <c r="A5" s="642"/>
      <c r="B5" s="643"/>
      <c r="C5" s="644"/>
      <c r="D5" s="645"/>
      <c r="E5" s="1108"/>
      <c r="F5" s="647"/>
    </row>
    <row r="6" spans="1:9" s="376" customFormat="1" ht="16.149999999999999" customHeight="1" x14ac:dyDescent="0.25">
      <c r="A6" s="648" t="s">
        <v>320</v>
      </c>
      <c r="B6" s="649" t="s">
        <v>251</v>
      </c>
      <c r="C6" s="650"/>
      <c r="D6" s="651"/>
      <c r="E6" s="750"/>
      <c r="F6" s="651"/>
      <c r="G6" s="652"/>
      <c r="H6" s="653"/>
    </row>
    <row r="7" spans="1:9" s="376" customFormat="1" ht="16.149999999999999" customHeight="1" x14ac:dyDescent="0.25">
      <c r="A7" s="648" t="s">
        <v>202</v>
      </c>
      <c r="B7" s="649" t="s">
        <v>418</v>
      </c>
      <c r="C7" s="650"/>
      <c r="D7" s="651"/>
      <c r="E7" s="750"/>
      <c r="F7" s="651"/>
      <c r="G7" s="652"/>
      <c r="H7" s="653"/>
    </row>
    <row r="8" spans="1:9" s="376" customFormat="1" ht="16.149999999999999" customHeight="1" x14ac:dyDescent="0.25">
      <c r="A8" s="654" t="s">
        <v>18</v>
      </c>
      <c r="B8" s="655" t="s">
        <v>19</v>
      </c>
      <c r="C8" s="656" t="s">
        <v>419</v>
      </c>
      <c r="D8" s="657" t="s">
        <v>20</v>
      </c>
      <c r="E8" s="732" t="s">
        <v>22</v>
      </c>
      <c r="F8" s="659" t="s">
        <v>23</v>
      </c>
      <c r="G8" s="652"/>
      <c r="H8" s="653"/>
    </row>
    <row r="9" spans="1:9" ht="16.149999999999999" customHeight="1" x14ac:dyDescent="0.25">
      <c r="A9" s="660"/>
      <c r="B9" s="661"/>
      <c r="C9" s="662"/>
      <c r="D9" s="589"/>
      <c r="E9" s="1109"/>
      <c r="F9" s="663"/>
      <c r="G9" s="652"/>
      <c r="H9" s="664"/>
      <c r="I9" s="376"/>
    </row>
    <row r="10" spans="1:9" ht="16.149999999999999" customHeight="1" x14ac:dyDescent="0.25">
      <c r="A10" s="665" t="s">
        <v>252</v>
      </c>
      <c r="B10" s="666" t="s">
        <v>684</v>
      </c>
      <c r="C10" s="824"/>
      <c r="D10" s="401"/>
      <c r="E10" s="746"/>
      <c r="F10" s="709"/>
      <c r="G10" s="376"/>
    </row>
    <row r="11" spans="1:9" ht="16.149999999999999" customHeight="1" x14ac:dyDescent="0.25">
      <c r="A11" s="665"/>
      <c r="B11" s="825"/>
      <c r="C11" s="824"/>
      <c r="D11" s="401"/>
      <c r="E11" s="746"/>
      <c r="F11" s="709"/>
      <c r="G11" s="376"/>
    </row>
    <row r="12" spans="1:9" ht="16.149999999999999" customHeight="1" x14ac:dyDescent="0.25">
      <c r="A12" s="665"/>
      <c r="B12" s="825" t="s">
        <v>253</v>
      </c>
      <c r="C12" s="824"/>
      <c r="D12" s="401" t="s">
        <v>13</v>
      </c>
      <c r="E12" s="746"/>
      <c r="F12" s="709"/>
      <c r="G12" s="376"/>
    </row>
    <row r="13" spans="1:9" x14ac:dyDescent="0.25">
      <c r="A13" s="665"/>
      <c r="B13" s="825" t="s">
        <v>254</v>
      </c>
      <c r="C13" s="824">
        <v>4400</v>
      </c>
      <c r="D13" s="401" t="s">
        <v>33</v>
      </c>
      <c r="E13" s="746"/>
      <c r="F13" s="709">
        <f t="shared" ref="F13:F20" si="0">C13*E13</f>
        <v>0</v>
      </c>
    </row>
    <row r="14" spans="1:9" x14ac:dyDescent="0.25">
      <c r="A14" s="665"/>
      <c r="B14" s="825" t="s">
        <v>255</v>
      </c>
      <c r="C14" s="824">
        <v>285</v>
      </c>
      <c r="D14" s="401" t="s">
        <v>33</v>
      </c>
      <c r="E14" s="746"/>
      <c r="F14" s="709">
        <f t="shared" si="0"/>
        <v>0</v>
      </c>
    </row>
    <row r="15" spans="1:9" x14ac:dyDescent="0.25">
      <c r="A15" s="665"/>
      <c r="B15" s="825" t="s">
        <v>735</v>
      </c>
      <c r="C15" s="824">
        <v>75</v>
      </c>
      <c r="D15" s="401" t="s">
        <v>33</v>
      </c>
      <c r="E15" s="746"/>
      <c r="F15" s="709">
        <f t="shared" si="0"/>
        <v>0</v>
      </c>
    </row>
    <row r="16" spans="1:9" x14ac:dyDescent="0.25">
      <c r="A16" s="665"/>
      <c r="B16" s="825" t="s">
        <v>626</v>
      </c>
      <c r="C16" s="824">
        <v>240</v>
      </c>
      <c r="D16" s="401" t="s">
        <v>33</v>
      </c>
      <c r="E16" s="746"/>
      <c r="F16" s="709">
        <f t="shared" si="0"/>
        <v>0</v>
      </c>
    </row>
    <row r="17" spans="1:7" x14ac:dyDescent="0.25">
      <c r="A17" s="665"/>
      <c r="B17" s="825" t="s">
        <v>256</v>
      </c>
      <c r="C17" s="824">
        <v>20</v>
      </c>
      <c r="D17" s="401" t="s">
        <v>33</v>
      </c>
      <c r="E17" s="746"/>
      <c r="F17" s="709">
        <f t="shared" si="0"/>
        <v>0</v>
      </c>
    </row>
    <row r="18" spans="1:7" x14ac:dyDescent="0.25">
      <c r="A18" s="665"/>
      <c r="B18" s="825" t="s">
        <v>257</v>
      </c>
      <c r="C18" s="824">
        <v>220</v>
      </c>
      <c r="D18" s="401" t="s">
        <v>33</v>
      </c>
      <c r="E18" s="746"/>
      <c r="F18" s="709">
        <f t="shared" si="0"/>
        <v>0</v>
      </c>
    </row>
    <row r="19" spans="1:7" x14ac:dyDescent="0.25">
      <c r="A19" s="665"/>
      <c r="B19" s="825" t="s">
        <v>627</v>
      </c>
      <c r="C19" s="824">
        <v>20</v>
      </c>
      <c r="D19" s="401" t="s">
        <v>33</v>
      </c>
      <c r="E19" s="746"/>
      <c r="F19" s="709">
        <f t="shared" si="0"/>
        <v>0</v>
      </c>
    </row>
    <row r="20" spans="1:7" x14ac:dyDescent="0.25">
      <c r="A20" s="665"/>
      <c r="B20" s="825" t="s">
        <v>258</v>
      </c>
      <c r="C20" s="824">
        <v>70</v>
      </c>
      <c r="D20" s="401" t="s">
        <v>33</v>
      </c>
      <c r="E20" s="746"/>
      <c r="F20" s="709">
        <f t="shared" si="0"/>
        <v>0</v>
      </c>
    </row>
    <row r="21" spans="1:7" x14ac:dyDescent="0.25">
      <c r="A21" s="665"/>
      <c r="B21" s="666"/>
      <c r="C21" s="667"/>
      <c r="D21" s="401"/>
      <c r="E21" s="746"/>
      <c r="F21" s="709"/>
    </row>
    <row r="22" spans="1:7" x14ac:dyDescent="0.25">
      <c r="A22" s="665" t="s">
        <v>259</v>
      </c>
      <c r="B22" s="666" t="s">
        <v>260</v>
      </c>
      <c r="C22" s="667"/>
      <c r="D22" s="401" t="s">
        <v>13</v>
      </c>
      <c r="E22" s="746"/>
      <c r="F22" s="709"/>
    </row>
    <row r="23" spans="1:7" x14ac:dyDescent="0.25">
      <c r="A23" s="665"/>
      <c r="B23" s="825" t="s">
        <v>261</v>
      </c>
      <c r="C23" s="824">
        <v>40</v>
      </c>
      <c r="D23" s="401" t="s">
        <v>64</v>
      </c>
      <c r="E23" s="746"/>
      <c r="F23" s="709">
        <f t="shared" ref="F23:F29" si="1">C23*E23</f>
        <v>0</v>
      </c>
    </row>
    <row r="24" spans="1:7" x14ac:dyDescent="0.25">
      <c r="A24" s="665"/>
      <c r="B24" s="825" t="s">
        <v>628</v>
      </c>
      <c r="C24" s="824">
        <v>64</v>
      </c>
      <c r="D24" s="401" t="s">
        <v>64</v>
      </c>
      <c r="E24" s="746"/>
      <c r="F24" s="709">
        <f t="shared" si="1"/>
        <v>0</v>
      </c>
    </row>
    <row r="25" spans="1:7" x14ac:dyDescent="0.25">
      <c r="A25" s="665"/>
      <c r="B25" s="825" t="s">
        <v>629</v>
      </c>
      <c r="C25" s="824">
        <v>30</v>
      </c>
      <c r="D25" s="401" t="s">
        <v>64</v>
      </c>
      <c r="E25" s="746"/>
      <c r="F25" s="709">
        <f t="shared" si="1"/>
        <v>0</v>
      </c>
    </row>
    <row r="26" spans="1:7" x14ac:dyDescent="0.25">
      <c r="A26" s="665" t="s">
        <v>262</v>
      </c>
      <c r="B26" s="825" t="s">
        <v>630</v>
      </c>
      <c r="C26" s="824">
        <v>650</v>
      </c>
      <c r="D26" s="401" t="s">
        <v>64</v>
      </c>
      <c r="E26" s="746"/>
      <c r="F26" s="709">
        <f t="shared" si="1"/>
        <v>0</v>
      </c>
    </row>
    <row r="27" spans="1:7" x14ac:dyDescent="0.25">
      <c r="A27" s="665"/>
      <c r="B27" s="825" t="s">
        <v>263</v>
      </c>
      <c r="C27" s="824">
        <v>3</v>
      </c>
      <c r="D27" s="401" t="s">
        <v>64</v>
      </c>
      <c r="E27" s="746"/>
      <c r="F27" s="709">
        <f t="shared" si="1"/>
        <v>0</v>
      </c>
    </row>
    <row r="28" spans="1:7" ht="18.75" x14ac:dyDescent="0.25">
      <c r="A28" s="665"/>
      <c r="B28" s="825" t="s">
        <v>736</v>
      </c>
      <c r="C28" s="824">
        <v>57</v>
      </c>
      <c r="D28" s="401" t="s">
        <v>64</v>
      </c>
      <c r="E28" s="746"/>
      <c r="F28" s="709">
        <f t="shared" si="1"/>
        <v>0</v>
      </c>
      <c r="G28" s="719"/>
    </row>
    <row r="29" spans="1:7" ht="18.75" x14ac:dyDescent="0.25">
      <c r="A29" s="694"/>
      <c r="B29" s="826" t="s">
        <v>737</v>
      </c>
      <c r="C29" s="827">
        <v>3</v>
      </c>
      <c r="D29" s="318" t="s">
        <v>64</v>
      </c>
      <c r="E29" s="746"/>
      <c r="F29" s="709">
        <f t="shared" si="1"/>
        <v>0</v>
      </c>
      <c r="G29" s="719"/>
    </row>
    <row r="30" spans="1:7" ht="18.75" x14ac:dyDescent="0.25">
      <c r="A30" s="694"/>
      <c r="B30" s="826" t="s">
        <v>631</v>
      </c>
      <c r="C30" s="827">
        <v>25</v>
      </c>
      <c r="D30" s="318" t="s">
        <v>64</v>
      </c>
      <c r="E30" s="746"/>
      <c r="F30" s="709">
        <f>C30*E30</f>
        <v>0</v>
      </c>
      <c r="G30" s="719"/>
    </row>
    <row r="31" spans="1:7" ht="18.75" x14ac:dyDescent="0.25">
      <c r="A31" s="694"/>
      <c r="B31" s="826" t="s">
        <v>632</v>
      </c>
      <c r="C31" s="827">
        <v>3</v>
      </c>
      <c r="D31" s="318" t="s">
        <v>64</v>
      </c>
      <c r="E31" s="746"/>
      <c r="F31" s="709">
        <f t="shared" ref="F31:F36" si="2">C31*E31</f>
        <v>0</v>
      </c>
      <c r="G31" s="719"/>
    </row>
    <row r="32" spans="1:7" ht="18.75" x14ac:dyDescent="0.25">
      <c r="A32" s="694"/>
      <c r="B32" s="826" t="s">
        <v>264</v>
      </c>
      <c r="C32" s="827">
        <v>1</v>
      </c>
      <c r="D32" s="318" t="s">
        <v>64</v>
      </c>
      <c r="E32" s="746"/>
      <c r="F32" s="709">
        <f t="shared" si="2"/>
        <v>0</v>
      </c>
      <c r="G32" s="719"/>
    </row>
    <row r="33" spans="1:8" ht="18.75" x14ac:dyDescent="0.25">
      <c r="A33" s="694"/>
      <c r="B33" s="826" t="s">
        <v>633</v>
      </c>
      <c r="C33" s="827">
        <v>10</v>
      </c>
      <c r="D33" s="318" t="s">
        <v>2</v>
      </c>
      <c r="E33" s="746"/>
      <c r="F33" s="709">
        <f t="shared" si="2"/>
        <v>0</v>
      </c>
      <c r="G33" s="719"/>
    </row>
    <row r="34" spans="1:8" ht="18.75" x14ac:dyDescent="0.25">
      <c r="A34" s="694"/>
      <c r="B34" s="826" t="s">
        <v>634</v>
      </c>
      <c r="C34" s="827">
        <v>20</v>
      </c>
      <c r="D34" s="318" t="s">
        <v>2</v>
      </c>
      <c r="E34" s="746"/>
      <c r="F34" s="709">
        <f t="shared" si="2"/>
        <v>0</v>
      </c>
      <c r="G34" s="719"/>
    </row>
    <row r="35" spans="1:8" ht="15.4" customHeight="1" x14ac:dyDescent="0.25">
      <c r="A35" s="694"/>
      <c r="B35" s="826"/>
      <c r="C35" s="827"/>
      <c r="D35" s="318"/>
      <c r="E35" s="1088"/>
      <c r="F35" s="1118"/>
    </row>
    <row r="36" spans="1:8" ht="15.4" customHeight="1" x14ac:dyDescent="0.25">
      <c r="A36" s="694" t="s">
        <v>685</v>
      </c>
      <c r="B36" s="826" t="s">
        <v>686</v>
      </c>
      <c r="C36" s="827">
        <v>1</v>
      </c>
      <c r="D36" s="318" t="s">
        <v>24</v>
      </c>
      <c r="E36" s="1088"/>
      <c r="F36" s="709">
        <f t="shared" si="2"/>
        <v>0</v>
      </c>
    </row>
    <row r="37" spans="1:8" x14ac:dyDescent="0.25">
      <c r="A37" s="669"/>
      <c r="B37" s="670"/>
      <c r="C37" s="671"/>
      <c r="D37" s="595"/>
      <c r="E37" s="747"/>
      <c r="F37" s="710"/>
    </row>
    <row r="38" spans="1:8" x14ac:dyDescent="0.25">
      <c r="A38" s="673"/>
      <c r="B38" s="652"/>
      <c r="C38" s="651"/>
      <c r="D38" s="646"/>
      <c r="E38" s="571"/>
      <c r="F38" s="711"/>
    </row>
    <row r="39" spans="1:8" x14ac:dyDescent="0.25">
      <c r="A39" s="674" t="s">
        <v>202</v>
      </c>
      <c r="B39" s="675" t="s">
        <v>319</v>
      </c>
      <c r="C39" s="676"/>
      <c r="D39" s="677"/>
      <c r="E39" s="748"/>
      <c r="F39" s="712">
        <f>SUM(F13:F36)</f>
        <v>0</v>
      </c>
    </row>
    <row r="40" spans="1:8" s="376" customFormat="1" ht="16.149999999999999" customHeight="1" x14ac:dyDescent="0.25">
      <c r="A40" s="673"/>
      <c r="B40" s="652"/>
      <c r="C40" s="651"/>
      <c r="D40" s="646"/>
      <c r="E40" s="749"/>
      <c r="F40" s="574"/>
      <c r="G40" s="652"/>
      <c r="H40" s="653"/>
    </row>
    <row r="41" spans="1:8" x14ac:dyDescent="0.25">
      <c r="A41" s="673"/>
      <c r="B41" s="652"/>
      <c r="C41" s="651"/>
      <c r="D41" s="646"/>
      <c r="E41" s="749"/>
      <c r="F41" s="574"/>
    </row>
    <row r="42" spans="1:8" s="376" customFormat="1" ht="16.149999999999999" customHeight="1" x14ac:dyDescent="0.25">
      <c r="A42" s="648" t="s">
        <v>320</v>
      </c>
      <c r="B42" s="649" t="s">
        <v>251</v>
      </c>
      <c r="C42" s="650"/>
      <c r="D42" s="716"/>
      <c r="E42" s="750"/>
      <c r="F42" s="651"/>
      <c r="G42" s="652"/>
      <c r="H42" s="653"/>
    </row>
    <row r="43" spans="1:8" s="376" customFormat="1" ht="16.149999999999999" customHeight="1" x14ac:dyDescent="0.25">
      <c r="A43" s="648" t="s">
        <v>265</v>
      </c>
      <c r="B43" s="649" t="s">
        <v>340</v>
      </c>
      <c r="C43" s="651"/>
      <c r="D43" s="646"/>
      <c r="E43" s="749"/>
      <c r="F43" s="574"/>
      <c r="G43" s="652"/>
      <c r="H43" s="653"/>
    </row>
    <row r="44" spans="1:8" x14ac:dyDescent="0.15">
      <c r="A44" s="654" t="s">
        <v>18</v>
      </c>
      <c r="B44" s="655" t="s">
        <v>19</v>
      </c>
      <c r="C44" s="656" t="s">
        <v>419</v>
      </c>
      <c r="D44" s="657" t="s">
        <v>20</v>
      </c>
      <c r="E44" s="732" t="s">
        <v>22</v>
      </c>
      <c r="F44" s="659" t="s">
        <v>23</v>
      </c>
    </row>
    <row r="45" spans="1:8" x14ac:dyDescent="0.15">
      <c r="A45" s="678"/>
      <c r="B45" s="679"/>
      <c r="C45" s="680"/>
      <c r="D45" s="681"/>
      <c r="E45" s="751"/>
      <c r="F45" s="682"/>
    </row>
    <row r="46" spans="1:8" x14ac:dyDescent="0.25">
      <c r="A46" s="683" t="s">
        <v>266</v>
      </c>
      <c r="B46" s="684" t="s">
        <v>267</v>
      </c>
      <c r="C46" s="685"/>
      <c r="D46" s="610"/>
      <c r="E46" s="752"/>
      <c r="F46" s="686"/>
    </row>
    <row r="47" spans="1:8" x14ac:dyDescent="0.25">
      <c r="A47" s="665"/>
      <c r="B47" s="825" t="s">
        <v>268</v>
      </c>
      <c r="C47" s="401">
        <v>1</v>
      </c>
      <c r="D47" s="401" t="s">
        <v>24</v>
      </c>
      <c r="E47" s="746"/>
      <c r="F47" s="709">
        <f t="shared" ref="F47:F49" si="3">C47*E47</f>
        <v>0</v>
      </c>
    </row>
    <row r="48" spans="1:8" x14ac:dyDescent="0.25">
      <c r="A48" s="665"/>
      <c r="B48" s="825" t="s">
        <v>269</v>
      </c>
      <c r="C48" s="401">
        <v>1</v>
      </c>
      <c r="D48" s="401" t="s">
        <v>24</v>
      </c>
      <c r="E48" s="746"/>
      <c r="F48" s="709">
        <f t="shared" si="3"/>
        <v>0</v>
      </c>
    </row>
    <row r="49" spans="1:6" x14ac:dyDescent="0.25">
      <c r="A49" s="665"/>
      <c r="B49" s="825" t="s">
        <v>270</v>
      </c>
      <c r="C49" s="401">
        <v>7</v>
      </c>
      <c r="D49" s="401" t="s">
        <v>2</v>
      </c>
      <c r="E49" s="746"/>
      <c r="F49" s="709">
        <f t="shared" si="3"/>
        <v>0</v>
      </c>
    </row>
    <row r="50" spans="1:6" x14ac:dyDescent="0.25">
      <c r="A50" s="665"/>
      <c r="B50" s="666"/>
      <c r="C50" s="667"/>
      <c r="D50" s="401"/>
      <c r="E50" s="1126"/>
      <c r="F50" s="668"/>
    </row>
    <row r="51" spans="1:6" x14ac:dyDescent="0.25">
      <c r="A51" s="665" t="s">
        <v>271</v>
      </c>
      <c r="B51" s="666" t="s">
        <v>272</v>
      </c>
      <c r="C51" s="667" t="s">
        <v>13</v>
      </c>
      <c r="D51" s="401"/>
      <c r="E51" s="1126"/>
      <c r="F51" s="668"/>
    </row>
    <row r="52" spans="1:6" x14ac:dyDescent="0.25">
      <c r="A52" s="665"/>
      <c r="B52" s="825" t="s">
        <v>273</v>
      </c>
      <c r="C52" s="667"/>
      <c r="D52" s="401"/>
      <c r="E52" s="746"/>
      <c r="F52" s="709"/>
    </row>
    <row r="53" spans="1:6" x14ac:dyDescent="0.25">
      <c r="A53" s="665"/>
      <c r="B53" s="825" t="s">
        <v>274</v>
      </c>
      <c r="C53" s="667"/>
      <c r="D53" s="401"/>
      <c r="E53" s="1126"/>
      <c r="F53" s="709"/>
    </row>
    <row r="54" spans="1:6" x14ac:dyDescent="0.25">
      <c r="A54" s="665"/>
      <c r="B54" s="825" t="s">
        <v>635</v>
      </c>
      <c r="C54" s="667"/>
      <c r="D54" s="401"/>
      <c r="E54" s="1126"/>
      <c r="F54" s="709"/>
    </row>
    <row r="55" spans="1:6" x14ac:dyDescent="0.25">
      <c r="A55" s="665"/>
      <c r="B55" s="825" t="s">
        <v>636</v>
      </c>
      <c r="C55" s="824">
        <v>1</v>
      </c>
      <c r="D55" s="401" t="s">
        <v>24</v>
      </c>
      <c r="E55" s="746"/>
      <c r="F55" s="709">
        <f t="shared" ref="F55:F75" si="4">C55*E55</f>
        <v>0</v>
      </c>
    </row>
    <row r="56" spans="1:6" x14ac:dyDescent="0.25">
      <c r="A56" s="665"/>
      <c r="B56" s="825" t="s">
        <v>275</v>
      </c>
      <c r="C56" s="824">
        <v>7</v>
      </c>
      <c r="D56" s="401" t="s">
        <v>2</v>
      </c>
      <c r="E56" s="746"/>
      <c r="F56" s="709">
        <f t="shared" si="4"/>
        <v>0</v>
      </c>
    </row>
    <row r="57" spans="1:6" x14ac:dyDescent="0.25">
      <c r="A57" s="665"/>
      <c r="B57" s="825" t="s">
        <v>276</v>
      </c>
      <c r="C57" s="824">
        <v>1</v>
      </c>
      <c r="D57" s="401" t="s">
        <v>2</v>
      </c>
      <c r="E57" s="746"/>
      <c r="F57" s="709">
        <f t="shared" si="4"/>
        <v>0</v>
      </c>
    </row>
    <row r="58" spans="1:6" x14ac:dyDescent="0.25">
      <c r="A58" s="665"/>
      <c r="B58" s="825" t="s">
        <v>637</v>
      </c>
      <c r="C58" s="824">
        <v>10</v>
      </c>
      <c r="D58" s="401" t="s">
        <v>2</v>
      </c>
      <c r="E58" s="746"/>
      <c r="F58" s="709">
        <f t="shared" si="4"/>
        <v>0</v>
      </c>
    </row>
    <row r="59" spans="1:6" x14ac:dyDescent="0.25">
      <c r="A59" s="665"/>
      <c r="B59" s="825" t="s">
        <v>738</v>
      </c>
      <c r="C59" s="824">
        <v>7</v>
      </c>
      <c r="D59" s="401" t="s">
        <v>2</v>
      </c>
      <c r="E59" s="746"/>
      <c r="F59" s="709">
        <f t="shared" si="4"/>
        <v>0</v>
      </c>
    </row>
    <row r="60" spans="1:6" x14ac:dyDescent="0.25">
      <c r="A60" s="665"/>
      <c r="B60" s="825" t="s">
        <v>638</v>
      </c>
      <c r="C60" s="824">
        <v>2</v>
      </c>
      <c r="D60" s="401" t="s">
        <v>2</v>
      </c>
      <c r="E60" s="746"/>
      <c r="F60" s="709">
        <f t="shared" si="4"/>
        <v>0</v>
      </c>
    </row>
    <row r="61" spans="1:6" x14ac:dyDescent="0.25">
      <c r="A61" s="665"/>
      <c r="B61" s="825" t="s">
        <v>277</v>
      </c>
      <c r="C61" s="824">
        <v>2</v>
      </c>
      <c r="D61" s="401" t="s">
        <v>2</v>
      </c>
      <c r="E61" s="746"/>
      <c r="F61" s="709">
        <f t="shared" si="4"/>
        <v>0</v>
      </c>
    </row>
    <row r="62" spans="1:6" x14ac:dyDescent="0.25">
      <c r="A62" s="665"/>
      <c r="B62" s="825" t="s">
        <v>278</v>
      </c>
      <c r="C62" s="824">
        <v>1</v>
      </c>
      <c r="D62" s="401" t="s">
        <v>2</v>
      </c>
      <c r="E62" s="746"/>
      <c r="F62" s="709">
        <f t="shared" si="4"/>
        <v>0</v>
      </c>
    </row>
    <row r="63" spans="1:6" x14ac:dyDescent="0.25">
      <c r="A63" s="665"/>
      <c r="B63" s="825" t="s">
        <v>739</v>
      </c>
      <c r="C63" s="824">
        <v>1</v>
      </c>
      <c r="D63" s="401" t="s">
        <v>24</v>
      </c>
      <c r="E63" s="746"/>
      <c r="F63" s="709">
        <f t="shared" si="4"/>
        <v>0</v>
      </c>
    </row>
    <row r="64" spans="1:6" x14ac:dyDescent="0.25">
      <c r="A64" s="665"/>
      <c r="B64" s="825" t="s">
        <v>279</v>
      </c>
      <c r="C64" s="824">
        <v>1</v>
      </c>
      <c r="D64" s="401" t="s">
        <v>24</v>
      </c>
      <c r="E64" s="746"/>
      <c r="F64" s="709">
        <f t="shared" si="4"/>
        <v>0</v>
      </c>
    </row>
    <row r="65" spans="1:8" x14ac:dyDescent="0.25">
      <c r="A65" s="665"/>
      <c r="B65" s="825" t="s">
        <v>280</v>
      </c>
      <c r="C65" s="824">
        <v>1</v>
      </c>
      <c r="D65" s="401" t="s">
        <v>24</v>
      </c>
      <c r="E65" s="746"/>
      <c r="F65" s="709">
        <f t="shared" si="4"/>
        <v>0</v>
      </c>
    </row>
    <row r="66" spans="1:8" x14ac:dyDescent="0.25">
      <c r="A66" s="665"/>
      <c r="B66" s="825" t="s">
        <v>281</v>
      </c>
      <c r="C66" s="824">
        <v>1</v>
      </c>
      <c r="D66" s="401" t="s">
        <v>64</v>
      </c>
      <c r="E66" s="746"/>
      <c r="F66" s="709">
        <f t="shared" si="4"/>
        <v>0</v>
      </c>
    </row>
    <row r="67" spans="1:8" x14ac:dyDescent="0.25">
      <c r="A67" s="665"/>
      <c r="B67" s="825" t="s">
        <v>639</v>
      </c>
      <c r="C67" s="1127">
        <v>6</v>
      </c>
      <c r="D67" s="401" t="s">
        <v>2</v>
      </c>
      <c r="E67" s="746"/>
      <c r="F67" s="709">
        <f t="shared" si="4"/>
        <v>0</v>
      </c>
    </row>
    <row r="68" spans="1:8" x14ac:dyDescent="0.25">
      <c r="A68" s="665"/>
      <c r="B68" s="825" t="s">
        <v>282</v>
      </c>
      <c r="C68" s="1127">
        <v>7</v>
      </c>
      <c r="D68" s="401" t="s">
        <v>2</v>
      </c>
      <c r="E68" s="746"/>
      <c r="F68" s="709">
        <f t="shared" si="4"/>
        <v>0</v>
      </c>
    </row>
    <row r="69" spans="1:8" x14ac:dyDescent="0.25">
      <c r="A69" s="665"/>
      <c r="B69" s="825" t="s">
        <v>283</v>
      </c>
      <c r="C69" s="1127">
        <v>5</v>
      </c>
      <c r="D69" s="401" t="s">
        <v>2</v>
      </c>
      <c r="E69" s="746"/>
      <c r="F69" s="709">
        <f t="shared" si="4"/>
        <v>0</v>
      </c>
    </row>
    <row r="70" spans="1:8" x14ac:dyDescent="0.25">
      <c r="A70" s="665"/>
      <c r="B70" s="825" t="s">
        <v>284</v>
      </c>
      <c r="C70" s="1127">
        <v>7</v>
      </c>
      <c r="D70" s="401" t="s">
        <v>2</v>
      </c>
      <c r="E70" s="746"/>
      <c r="F70" s="709">
        <f t="shared" si="4"/>
        <v>0</v>
      </c>
    </row>
    <row r="71" spans="1:8" x14ac:dyDescent="0.25">
      <c r="A71" s="665"/>
      <c r="B71" s="825" t="s">
        <v>285</v>
      </c>
      <c r="C71" s="1127">
        <v>2</v>
      </c>
      <c r="D71" s="401" t="s">
        <v>2</v>
      </c>
      <c r="E71" s="746"/>
      <c r="F71" s="709">
        <f t="shared" si="4"/>
        <v>0</v>
      </c>
    </row>
    <row r="72" spans="1:8" x14ac:dyDescent="0.25">
      <c r="A72" s="665"/>
      <c r="B72" s="825" t="s">
        <v>286</v>
      </c>
      <c r="C72" s="1127">
        <v>5</v>
      </c>
      <c r="D72" s="401" t="s">
        <v>2</v>
      </c>
      <c r="E72" s="746"/>
      <c r="F72" s="709">
        <f t="shared" si="4"/>
        <v>0</v>
      </c>
    </row>
    <row r="73" spans="1:8" x14ac:dyDescent="0.25">
      <c r="A73" s="665"/>
      <c r="B73" s="1128" t="s">
        <v>287</v>
      </c>
      <c r="C73" s="824">
        <v>130</v>
      </c>
      <c r="D73" s="401" t="s">
        <v>2</v>
      </c>
      <c r="E73" s="746"/>
      <c r="F73" s="709">
        <f t="shared" si="4"/>
        <v>0</v>
      </c>
    </row>
    <row r="74" spans="1:8" x14ac:dyDescent="0.25">
      <c r="A74" s="694"/>
      <c r="B74" s="826" t="s">
        <v>640</v>
      </c>
      <c r="C74" s="827">
        <v>5</v>
      </c>
      <c r="D74" s="318" t="s">
        <v>2</v>
      </c>
      <c r="E74" s="746"/>
      <c r="F74" s="709">
        <f t="shared" si="4"/>
        <v>0</v>
      </c>
    </row>
    <row r="75" spans="1:8" x14ac:dyDescent="0.25">
      <c r="A75" s="694"/>
      <c r="B75" s="826" t="s">
        <v>420</v>
      </c>
      <c r="C75" s="827">
        <v>16</v>
      </c>
      <c r="D75" s="318" t="s">
        <v>2</v>
      </c>
      <c r="E75" s="746"/>
      <c r="F75" s="709">
        <f t="shared" si="4"/>
        <v>0</v>
      </c>
    </row>
    <row r="76" spans="1:8" s="376" customFormat="1" ht="16.149999999999999" customHeight="1" x14ac:dyDescent="0.25">
      <c r="A76" s="669"/>
      <c r="B76" s="670"/>
      <c r="C76" s="671"/>
      <c r="D76" s="595"/>
      <c r="E76" s="747"/>
      <c r="F76" s="672"/>
      <c r="G76" s="652"/>
      <c r="H76" s="653"/>
    </row>
    <row r="77" spans="1:8" x14ac:dyDescent="0.25">
      <c r="A77" s="673"/>
      <c r="B77" s="652"/>
      <c r="C77" s="651"/>
      <c r="D77" s="646"/>
      <c r="E77" s="571"/>
      <c r="F77" s="574"/>
    </row>
    <row r="78" spans="1:8" s="376" customFormat="1" ht="16.149999999999999" customHeight="1" x14ac:dyDescent="0.25">
      <c r="A78" s="674" t="s">
        <v>265</v>
      </c>
      <c r="B78" s="675" t="s">
        <v>319</v>
      </c>
      <c r="C78" s="676"/>
      <c r="D78" s="677"/>
      <c r="E78" s="748"/>
      <c r="F78" s="712">
        <f>SUM(F47:F75)</f>
        <v>0</v>
      </c>
      <c r="G78" s="652"/>
      <c r="H78" s="653"/>
    </row>
    <row r="79" spans="1:8" s="376" customFormat="1" ht="16.149999999999999" customHeight="1" x14ac:dyDescent="0.25">
      <c r="A79" s="673"/>
      <c r="B79" s="652"/>
      <c r="C79" s="687"/>
      <c r="D79" s="717"/>
      <c r="E79" s="571"/>
      <c r="F79" s="574"/>
      <c r="G79" s="652"/>
      <c r="H79" s="653"/>
    </row>
    <row r="80" spans="1:8" x14ac:dyDescent="0.25">
      <c r="A80" s="673"/>
      <c r="B80" s="652"/>
      <c r="C80" s="687"/>
      <c r="D80" s="717"/>
      <c r="E80" s="571"/>
      <c r="F80" s="574"/>
    </row>
    <row r="81" spans="1:6" x14ac:dyDescent="0.25">
      <c r="A81" s="648" t="s">
        <v>320</v>
      </c>
      <c r="B81" s="649" t="s">
        <v>251</v>
      </c>
      <c r="C81" s="650"/>
      <c r="D81" s="716"/>
      <c r="E81" s="750"/>
      <c r="F81" s="651"/>
    </row>
    <row r="82" spans="1:6" x14ac:dyDescent="0.25">
      <c r="A82" s="648" t="s">
        <v>288</v>
      </c>
      <c r="B82" s="649" t="s">
        <v>341</v>
      </c>
      <c r="C82" s="651" t="s">
        <v>13</v>
      </c>
      <c r="D82" s="646"/>
      <c r="E82" s="749"/>
      <c r="F82" s="574"/>
    </row>
    <row r="83" spans="1:6" x14ac:dyDescent="0.15">
      <c r="A83" s="654" t="s">
        <v>18</v>
      </c>
      <c r="B83" s="655" t="s">
        <v>19</v>
      </c>
      <c r="C83" s="656" t="s">
        <v>419</v>
      </c>
      <c r="D83" s="657" t="s">
        <v>20</v>
      </c>
      <c r="E83" s="732" t="s">
        <v>22</v>
      </c>
      <c r="F83" s="659" t="s">
        <v>23</v>
      </c>
    </row>
    <row r="84" spans="1:6" x14ac:dyDescent="0.15">
      <c r="A84" s="678"/>
      <c r="B84" s="679"/>
      <c r="C84" s="680"/>
      <c r="D84" s="681"/>
      <c r="E84" s="751"/>
      <c r="F84" s="682"/>
    </row>
    <row r="85" spans="1:6" x14ac:dyDescent="0.25">
      <c r="A85" s="665"/>
      <c r="B85" s="828" t="s">
        <v>289</v>
      </c>
      <c r="C85" s="685"/>
      <c r="D85" s="610"/>
      <c r="E85" s="753"/>
      <c r="F85" s="686"/>
    </row>
    <row r="86" spans="1:6" x14ac:dyDescent="0.25">
      <c r="A86" s="665"/>
      <c r="B86" s="825" t="s">
        <v>290</v>
      </c>
      <c r="C86" s="1127">
        <v>100</v>
      </c>
      <c r="D86" s="401" t="s">
        <v>421</v>
      </c>
      <c r="E86" s="746"/>
      <c r="F86" s="709">
        <f t="shared" ref="F86:F97" si="5">C86*E86</f>
        <v>0</v>
      </c>
    </row>
    <row r="87" spans="1:6" x14ac:dyDescent="0.25">
      <c r="A87" s="665"/>
      <c r="B87" s="825" t="s">
        <v>291</v>
      </c>
      <c r="C87" s="1127">
        <v>50</v>
      </c>
      <c r="D87" s="401" t="s">
        <v>421</v>
      </c>
      <c r="E87" s="746"/>
      <c r="F87" s="709">
        <f t="shared" si="5"/>
        <v>0</v>
      </c>
    </row>
    <row r="88" spans="1:6" x14ac:dyDescent="0.25">
      <c r="A88" s="665"/>
      <c r="B88" s="825" t="s">
        <v>641</v>
      </c>
      <c r="C88" s="1127">
        <v>40</v>
      </c>
      <c r="D88" s="401" t="s">
        <v>421</v>
      </c>
      <c r="E88" s="746"/>
      <c r="F88" s="709">
        <f t="shared" si="5"/>
        <v>0</v>
      </c>
    </row>
    <row r="89" spans="1:6" x14ac:dyDescent="0.25">
      <c r="A89" s="665"/>
      <c r="B89" s="825" t="s">
        <v>292</v>
      </c>
      <c r="C89" s="1127">
        <v>80</v>
      </c>
      <c r="D89" s="401" t="s">
        <v>421</v>
      </c>
      <c r="E89" s="746"/>
      <c r="F89" s="709">
        <f t="shared" si="5"/>
        <v>0</v>
      </c>
    </row>
    <row r="90" spans="1:6" x14ac:dyDescent="0.25">
      <c r="A90" s="665"/>
      <c r="B90" s="825" t="s">
        <v>293</v>
      </c>
      <c r="C90" s="1127">
        <v>300</v>
      </c>
      <c r="D90" s="401" t="s">
        <v>421</v>
      </c>
      <c r="E90" s="746"/>
      <c r="F90" s="709">
        <f t="shared" si="5"/>
        <v>0</v>
      </c>
    </row>
    <row r="91" spans="1:6" x14ac:dyDescent="0.25">
      <c r="A91" s="665"/>
      <c r="B91" s="825" t="s">
        <v>642</v>
      </c>
      <c r="C91" s="1127">
        <v>150</v>
      </c>
      <c r="D91" s="401" t="s">
        <v>421</v>
      </c>
      <c r="E91" s="746"/>
      <c r="F91" s="709">
        <f t="shared" si="5"/>
        <v>0</v>
      </c>
    </row>
    <row r="92" spans="1:6" x14ac:dyDescent="0.25">
      <c r="A92" s="665"/>
      <c r="B92" s="825" t="s">
        <v>294</v>
      </c>
      <c r="C92" s="1127">
        <v>12800</v>
      </c>
      <c r="D92" s="401" t="s">
        <v>421</v>
      </c>
      <c r="E92" s="746"/>
      <c r="F92" s="709">
        <f t="shared" si="5"/>
        <v>0</v>
      </c>
    </row>
    <row r="93" spans="1:6" x14ac:dyDescent="0.25">
      <c r="A93" s="665"/>
      <c r="B93" s="825" t="s">
        <v>295</v>
      </c>
      <c r="C93" s="1127">
        <v>690</v>
      </c>
      <c r="D93" s="401" t="s">
        <v>421</v>
      </c>
      <c r="E93" s="746"/>
      <c r="F93" s="709">
        <f t="shared" si="5"/>
        <v>0</v>
      </c>
    </row>
    <row r="94" spans="1:6" x14ac:dyDescent="0.25">
      <c r="A94" s="665"/>
      <c r="B94" s="825" t="s">
        <v>296</v>
      </c>
      <c r="C94" s="1127">
        <v>14</v>
      </c>
      <c r="D94" s="401" t="s">
        <v>421</v>
      </c>
      <c r="E94" s="746"/>
      <c r="F94" s="709">
        <f t="shared" si="5"/>
        <v>0</v>
      </c>
    </row>
    <row r="95" spans="1:6" x14ac:dyDescent="0.25">
      <c r="A95" s="665"/>
      <c r="B95" s="825" t="s">
        <v>297</v>
      </c>
      <c r="C95" s="1127">
        <v>240</v>
      </c>
      <c r="D95" s="401" t="s">
        <v>421</v>
      </c>
      <c r="E95" s="746"/>
      <c r="F95" s="709">
        <f t="shared" si="5"/>
        <v>0</v>
      </c>
    </row>
    <row r="96" spans="1:6" x14ac:dyDescent="0.25">
      <c r="A96" s="665"/>
      <c r="B96" s="825" t="s">
        <v>298</v>
      </c>
      <c r="C96" s="1127">
        <v>1400</v>
      </c>
      <c r="D96" s="401" t="s">
        <v>421</v>
      </c>
      <c r="E96" s="746"/>
      <c r="F96" s="709">
        <f t="shared" si="5"/>
        <v>0</v>
      </c>
    </row>
    <row r="97" spans="1:8" x14ac:dyDescent="0.25">
      <c r="A97" s="694"/>
      <c r="B97" s="826" t="s">
        <v>299</v>
      </c>
      <c r="C97" s="1129">
        <v>180</v>
      </c>
      <c r="D97" s="318" t="s">
        <v>421</v>
      </c>
      <c r="E97" s="746"/>
      <c r="F97" s="709">
        <f t="shared" si="5"/>
        <v>0</v>
      </c>
    </row>
    <row r="98" spans="1:8" s="376" customFormat="1" ht="16.149999999999999" customHeight="1" x14ac:dyDescent="0.25">
      <c r="A98" s="669"/>
      <c r="B98" s="670"/>
      <c r="C98" s="671"/>
      <c r="D98" s="595"/>
      <c r="E98" s="747"/>
      <c r="F98" s="672"/>
      <c r="G98" s="652"/>
      <c r="H98" s="653"/>
    </row>
    <row r="99" spans="1:8" x14ac:dyDescent="0.25">
      <c r="A99" s="688"/>
      <c r="B99" s="652"/>
      <c r="C99" s="651"/>
      <c r="D99" s="646"/>
      <c r="E99" s="749"/>
      <c r="F99" s="574"/>
    </row>
    <row r="100" spans="1:8" s="376" customFormat="1" ht="16.149999999999999" customHeight="1" x14ac:dyDescent="0.25">
      <c r="A100" s="674" t="s">
        <v>288</v>
      </c>
      <c r="B100" s="675" t="s">
        <v>319</v>
      </c>
      <c r="C100" s="676"/>
      <c r="D100" s="677"/>
      <c r="E100" s="754"/>
      <c r="F100" s="712">
        <f>SUM(F86:F97)</f>
        <v>0</v>
      </c>
      <c r="G100" s="652"/>
      <c r="H100" s="653"/>
    </row>
    <row r="101" spans="1:8" x14ac:dyDescent="0.25">
      <c r="A101" s="688"/>
      <c r="B101" s="689"/>
      <c r="C101" s="651"/>
      <c r="D101" s="646"/>
      <c r="E101" s="749"/>
      <c r="F101" s="574"/>
    </row>
    <row r="102" spans="1:8" x14ac:dyDescent="0.25">
      <c r="A102" s="688"/>
      <c r="B102" s="689"/>
      <c r="C102" s="651"/>
      <c r="D102" s="646"/>
      <c r="E102" s="749"/>
      <c r="F102" s="574"/>
    </row>
    <row r="103" spans="1:8" x14ac:dyDescent="0.25">
      <c r="A103" s="648" t="s">
        <v>320</v>
      </c>
      <c r="B103" s="649" t="s">
        <v>251</v>
      </c>
      <c r="C103" s="650"/>
      <c r="D103" s="716"/>
      <c r="E103" s="750"/>
      <c r="F103" s="651"/>
    </row>
    <row r="104" spans="1:8" x14ac:dyDescent="0.25">
      <c r="A104" s="690" t="s">
        <v>300</v>
      </c>
      <c r="B104" s="691" t="s">
        <v>342</v>
      </c>
      <c r="C104" s="691"/>
      <c r="D104" s="718"/>
      <c r="E104" s="755"/>
      <c r="F104" s="692"/>
    </row>
    <row r="105" spans="1:8" x14ac:dyDescent="0.15">
      <c r="A105" s="654" t="s">
        <v>18</v>
      </c>
      <c r="B105" s="655" t="s">
        <v>19</v>
      </c>
      <c r="C105" s="656" t="s">
        <v>419</v>
      </c>
      <c r="D105" s="657" t="s">
        <v>20</v>
      </c>
      <c r="E105" s="732" t="s">
        <v>22</v>
      </c>
      <c r="F105" s="659" t="s">
        <v>23</v>
      </c>
    </row>
    <row r="106" spans="1:8" x14ac:dyDescent="0.25">
      <c r="A106" s="660" t="s">
        <v>687</v>
      </c>
      <c r="B106" s="661" t="s">
        <v>643</v>
      </c>
      <c r="C106" s="1174">
        <v>190</v>
      </c>
      <c r="D106" s="589" t="s">
        <v>64</v>
      </c>
      <c r="E106" s="981"/>
      <c r="F106" s="1175">
        <f t="shared" ref="F106:F132" si="6">C106*E106</f>
        <v>0</v>
      </c>
    </row>
    <row r="107" spans="1:8" x14ac:dyDescent="0.25">
      <c r="A107" s="693"/>
      <c r="B107" s="825" t="s">
        <v>644</v>
      </c>
      <c r="C107" s="1127">
        <v>18</v>
      </c>
      <c r="D107" s="401" t="s">
        <v>64</v>
      </c>
      <c r="E107" s="746"/>
      <c r="F107" s="709">
        <f t="shared" si="6"/>
        <v>0</v>
      </c>
    </row>
    <row r="108" spans="1:8" x14ac:dyDescent="0.25">
      <c r="A108" s="665"/>
      <c r="B108" s="825" t="s">
        <v>645</v>
      </c>
      <c r="C108" s="1127">
        <v>3</v>
      </c>
      <c r="D108" s="401" t="s">
        <v>64</v>
      </c>
      <c r="E108" s="746"/>
      <c r="F108" s="709">
        <f t="shared" si="6"/>
        <v>0</v>
      </c>
    </row>
    <row r="109" spans="1:8" x14ac:dyDescent="0.25">
      <c r="A109" s="665"/>
      <c r="B109" s="825" t="s">
        <v>301</v>
      </c>
      <c r="C109" s="1127">
        <v>4</v>
      </c>
      <c r="D109" s="401" t="s">
        <v>64</v>
      </c>
      <c r="E109" s="746"/>
      <c r="F109" s="709">
        <f t="shared" si="6"/>
        <v>0</v>
      </c>
    </row>
    <row r="110" spans="1:8" x14ac:dyDescent="0.25">
      <c r="A110" s="665"/>
      <c r="B110" s="825" t="s">
        <v>302</v>
      </c>
      <c r="C110" s="1127">
        <v>1</v>
      </c>
      <c r="D110" s="401" t="s">
        <v>64</v>
      </c>
      <c r="E110" s="746"/>
      <c r="F110" s="709">
        <f t="shared" si="6"/>
        <v>0</v>
      </c>
    </row>
    <row r="111" spans="1:8" x14ac:dyDescent="0.25">
      <c r="A111" s="665"/>
      <c r="B111" s="825" t="s">
        <v>303</v>
      </c>
      <c r="C111" s="1127">
        <v>7</v>
      </c>
      <c r="D111" s="401" t="s">
        <v>64</v>
      </c>
      <c r="E111" s="746"/>
      <c r="F111" s="709">
        <f t="shared" si="6"/>
        <v>0</v>
      </c>
    </row>
    <row r="112" spans="1:8" x14ac:dyDescent="0.25">
      <c r="A112" s="665"/>
      <c r="B112" s="825" t="s">
        <v>740</v>
      </c>
      <c r="C112" s="1127">
        <v>7</v>
      </c>
      <c r="D112" s="401" t="s">
        <v>2</v>
      </c>
      <c r="E112" s="746"/>
      <c r="F112" s="709">
        <f t="shared" si="6"/>
        <v>0</v>
      </c>
    </row>
    <row r="113" spans="1:6" x14ac:dyDescent="0.25">
      <c r="A113" s="665"/>
      <c r="B113" s="825" t="s">
        <v>646</v>
      </c>
      <c r="C113" s="1127">
        <v>7</v>
      </c>
      <c r="D113" s="401" t="s">
        <v>2</v>
      </c>
      <c r="E113" s="746"/>
      <c r="F113" s="709">
        <f t="shared" si="6"/>
        <v>0</v>
      </c>
    </row>
    <row r="114" spans="1:6" x14ac:dyDescent="0.25">
      <c r="A114" s="665"/>
      <c r="B114" s="825" t="s">
        <v>647</v>
      </c>
      <c r="C114" s="1127">
        <v>42</v>
      </c>
      <c r="D114" s="401" t="s">
        <v>64</v>
      </c>
      <c r="E114" s="746"/>
      <c r="F114" s="709">
        <f t="shared" si="6"/>
        <v>0</v>
      </c>
    </row>
    <row r="115" spans="1:6" x14ac:dyDescent="0.25">
      <c r="A115" s="665"/>
      <c r="B115" s="825" t="s">
        <v>648</v>
      </c>
      <c r="C115" s="1127">
        <v>6</v>
      </c>
      <c r="D115" s="401" t="s">
        <v>64</v>
      </c>
      <c r="E115" s="746"/>
      <c r="F115" s="709">
        <f t="shared" si="6"/>
        <v>0</v>
      </c>
    </row>
    <row r="116" spans="1:6" x14ac:dyDescent="0.25">
      <c r="A116" s="665"/>
      <c r="B116" s="825" t="s">
        <v>649</v>
      </c>
      <c r="C116" s="1127">
        <v>2</v>
      </c>
      <c r="D116" s="401" t="s">
        <v>2</v>
      </c>
      <c r="E116" s="746"/>
      <c r="F116" s="709">
        <f t="shared" si="6"/>
        <v>0</v>
      </c>
    </row>
    <row r="117" spans="1:6" x14ac:dyDescent="0.25">
      <c r="A117" s="665"/>
      <c r="B117" s="825" t="s">
        <v>304</v>
      </c>
      <c r="C117" s="1127">
        <v>14</v>
      </c>
      <c r="D117" s="401" t="s">
        <v>64</v>
      </c>
      <c r="E117" s="746"/>
      <c r="F117" s="709">
        <f t="shared" si="6"/>
        <v>0</v>
      </c>
    </row>
    <row r="118" spans="1:6" x14ac:dyDescent="0.25">
      <c r="A118" s="665"/>
      <c r="B118" s="825"/>
      <c r="C118" s="824"/>
      <c r="D118" s="401"/>
      <c r="E118" s="746"/>
      <c r="F118" s="709"/>
    </row>
    <row r="119" spans="1:6" x14ac:dyDescent="0.25">
      <c r="A119" s="665" t="s">
        <v>688</v>
      </c>
      <c r="B119" s="825" t="s">
        <v>650</v>
      </c>
      <c r="C119" s="1127">
        <v>16</v>
      </c>
      <c r="D119" s="401" t="s">
        <v>64</v>
      </c>
      <c r="E119" s="746"/>
      <c r="F119" s="709">
        <f t="shared" si="6"/>
        <v>0</v>
      </c>
    </row>
    <row r="120" spans="1:6" x14ac:dyDescent="0.25">
      <c r="A120" s="665"/>
      <c r="B120" s="825" t="s">
        <v>651</v>
      </c>
      <c r="C120" s="1127">
        <v>4</v>
      </c>
      <c r="D120" s="401" t="s">
        <v>2</v>
      </c>
      <c r="E120" s="746"/>
      <c r="F120" s="709">
        <f t="shared" si="6"/>
        <v>0</v>
      </c>
    </row>
    <row r="121" spans="1:6" x14ac:dyDescent="0.25">
      <c r="A121" s="665"/>
      <c r="B121" s="1128" t="s">
        <v>652</v>
      </c>
      <c r="C121" s="1127">
        <v>6</v>
      </c>
      <c r="D121" s="401" t="s">
        <v>64</v>
      </c>
      <c r="E121" s="746"/>
      <c r="F121" s="709">
        <f t="shared" si="6"/>
        <v>0</v>
      </c>
    </row>
    <row r="122" spans="1:6" x14ac:dyDescent="0.25">
      <c r="A122" s="665"/>
      <c r="B122" s="825" t="s">
        <v>653</v>
      </c>
      <c r="C122" s="1127">
        <v>4</v>
      </c>
      <c r="D122" s="401" t="s">
        <v>64</v>
      </c>
      <c r="E122" s="746"/>
      <c r="F122" s="709">
        <f t="shared" si="6"/>
        <v>0</v>
      </c>
    </row>
    <row r="123" spans="1:6" x14ac:dyDescent="0.25">
      <c r="A123" s="665"/>
      <c r="B123" s="825" t="s">
        <v>305</v>
      </c>
      <c r="C123" s="1127">
        <v>65</v>
      </c>
      <c r="D123" s="401" t="s">
        <v>64</v>
      </c>
      <c r="E123" s="746"/>
      <c r="F123" s="709">
        <f t="shared" si="6"/>
        <v>0</v>
      </c>
    </row>
    <row r="124" spans="1:6" x14ac:dyDescent="0.25">
      <c r="A124" s="665"/>
      <c r="B124" s="825" t="s">
        <v>306</v>
      </c>
      <c r="C124" s="1127">
        <v>18</v>
      </c>
      <c r="D124" s="401" t="s">
        <v>2</v>
      </c>
      <c r="E124" s="746"/>
      <c r="F124" s="709">
        <f t="shared" si="6"/>
        <v>0</v>
      </c>
    </row>
    <row r="125" spans="1:6" x14ac:dyDescent="0.25">
      <c r="A125" s="665"/>
      <c r="B125" s="825" t="s">
        <v>654</v>
      </c>
      <c r="C125" s="1127">
        <v>4</v>
      </c>
      <c r="D125" s="401" t="s">
        <v>64</v>
      </c>
      <c r="E125" s="746"/>
      <c r="F125" s="709">
        <f t="shared" si="6"/>
        <v>0</v>
      </c>
    </row>
    <row r="126" spans="1:6" x14ac:dyDescent="0.25">
      <c r="A126" s="665"/>
      <c r="B126" s="825" t="s">
        <v>655</v>
      </c>
      <c r="C126" s="1127">
        <v>15</v>
      </c>
      <c r="D126" s="401" t="s">
        <v>64</v>
      </c>
      <c r="E126" s="746"/>
      <c r="F126" s="709">
        <f t="shared" si="6"/>
        <v>0</v>
      </c>
    </row>
    <row r="127" spans="1:6" x14ac:dyDescent="0.25">
      <c r="A127" s="665"/>
      <c r="B127" s="825" t="s">
        <v>656</v>
      </c>
      <c r="C127" s="1127">
        <v>8</v>
      </c>
      <c r="D127" s="401" t="s">
        <v>64</v>
      </c>
      <c r="E127" s="746"/>
      <c r="F127" s="709">
        <f t="shared" si="6"/>
        <v>0</v>
      </c>
    </row>
    <row r="128" spans="1:6" x14ac:dyDescent="0.25">
      <c r="A128" s="665"/>
      <c r="B128" s="825"/>
      <c r="C128" s="824"/>
      <c r="D128" s="401"/>
      <c r="E128" s="746"/>
      <c r="F128" s="709"/>
    </row>
    <row r="129" spans="1:6" x14ac:dyDescent="0.25">
      <c r="A129" s="665" t="s">
        <v>689</v>
      </c>
      <c r="B129" s="825" t="s">
        <v>657</v>
      </c>
      <c r="C129" s="1127">
        <v>1</v>
      </c>
      <c r="D129" s="401" t="s">
        <v>423</v>
      </c>
      <c r="E129" s="746"/>
      <c r="F129" s="709">
        <f t="shared" si="6"/>
        <v>0</v>
      </c>
    </row>
    <row r="130" spans="1:6" x14ac:dyDescent="0.25">
      <c r="A130" s="665"/>
      <c r="B130" s="825" t="s">
        <v>307</v>
      </c>
      <c r="C130" s="1127">
        <v>1</v>
      </c>
      <c r="D130" s="401" t="s">
        <v>2</v>
      </c>
      <c r="E130" s="746"/>
      <c r="F130" s="709">
        <f t="shared" si="6"/>
        <v>0</v>
      </c>
    </row>
    <row r="131" spans="1:6" x14ac:dyDescent="0.25">
      <c r="A131" s="665"/>
      <c r="B131" s="825"/>
      <c r="C131" s="824"/>
      <c r="D131" s="401"/>
      <c r="E131" s="746"/>
      <c r="F131" s="709"/>
    </row>
    <row r="132" spans="1:6" x14ac:dyDescent="0.25">
      <c r="A132" s="665" t="s">
        <v>690</v>
      </c>
      <c r="B132" s="825" t="s">
        <v>308</v>
      </c>
      <c r="C132" s="1127">
        <v>650</v>
      </c>
      <c r="D132" s="401" t="s">
        <v>64</v>
      </c>
      <c r="E132" s="746"/>
      <c r="F132" s="709">
        <f t="shared" si="6"/>
        <v>0</v>
      </c>
    </row>
    <row r="133" spans="1:6" x14ac:dyDescent="0.25">
      <c r="A133" s="669"/>
      <c r="B133" s="1176"/>
      <c r="C133" s="1133"/>
      <c r="D133" s="595"/>
      <c r="E133" s="747"/>
      <c r="F133" s="672"/>
    </row>
    <row r="134" spans="1:6" x14ac:dyDescent="0.25">
      <c r="A134" s="695"/>
      <c r="B134" s="1177"/>
      <c r="C134" s="1178"/>
      <c r="D134" s="677"/>
      <c r="E134" s="748"/>
      <c r="F134" s="677"/>
    </row>
    <row r="135" spans="1:6" x14ac:dyDescent="0.15">
      <c r="A135" s="350"/>
      <c r="B135" s="351" t="s">
        <v>113</v>
      </c>
      <c r="C135" s="352"/>
      <c r="D135" s="353"/>
      <c r="E135" s="743"/>
      <c r="F135" s="354">
        <f>SUM(F106:F132)</f>
        <v>0</v>
      </c>
    </row>
    <row r="136" spans="1:6" x14ac:dyDescent="0.15">
      <c r="A136" s="355"/>
      <c r="B136" s="356"/>
      <c r="C136" s="357"/>
      <c r="D136" s="358"/>
      <c r="E136" s="359"/>
      <c r="F136" s="360"/>
    </row>
    <row r="137" spans="1:6" x14ac:dyDescent="0.15">
      <c r="A137" s="350"/>
      <c r="B137" s="351" t="s">
        <v>114</v>
      </c>
      <c r="C137" s="352"/>
      <c r="D137" s="353"/>
      <c r="E137" s="743"/>
      <c r="F137" s="354">
        <f>F135</f>
        <v>0</v>
      </c>
    </row>
    <row r="138" spans="1:6" x14ac:dyDescent="0.25">
      <c r="A138" s="1179"/>
      <c r="B138" s="1180"/>
      <c r="C138" s="1181"/>
      <c r="D138" s="1159"/>
      <c r="E138" s="1182"/>
      <c r="F138" s="796"/>
    </row>
    <row r="139" spans="1:6" x14ac:dyDescent="0.25">
      <c r="A139" s="660"/>
      <c r="B139" s="1183"/>
      <c r="C139" s="1184"/>
      <c r="D139" s="589"/>
      <c r="E139" s="981"/>
      <c r="F139" s="701"/>
    </row>
    <row r="140" spans="1:6" x14ac:dyDescent="0.25">
      <c r="A140" s="665" t="s">
        <v>691</v>
      </c>
      <c r="B140" s="825"/>
      <c r="C140" s="1130"/>
      <c r="D140" s="401"/>
      <c r="E140" s="746"/>
      <c r="F140" s="709"/>
    </row>
    <row r="141" spans="1:6" x14ac:dyDescent="0.25">
      <c r="A141" s="665"/>
      <c r="B141" s="825" t="s">
        <v>658</v>
      </c>
      <c r="C141" s="1127">
        <v>1</v>
      </c>
      <c r="D141" s="401" t="s">
        <v>423</v>
      </c>
      <c r="E141" s="746"/>
      <c r="F141" s="709">
        <f t="shared" ref="F141:F151" si="7">C141*E141</f>
        <v>0</v>
      </c>
    </row>
    <row r="142" spans="1:6" x14ac:dyDescent="0.25">
      <c r="A142" s="665"/>
      <c r="B142" s="825" t="s">
        <v>309</v>
      </c>
      <c r="C142" s="1127">
        <v>8</v>
      </c>
      <c r="D142" s="401" t="s">
        <v>2</v>
      </c>
      <c r="E142" s="746"/>
      <c r="F142" s="709">
        <f t="shared" si="7"/>
        <v>0</v>
      </c>
    </row>
    <row r="143" spans="1:6" x14ac:dyDescent="0.25">
      <c r="A143" s="665"/>
      <c r="B143" s="825" t="s">
        <v>310</v>
      </c>
      <c r="C143" s="1127">
        <v>8</v>
      </c>
      <c r="D143" s="401" t="s">
        <v>2</v>
      </c>
      <c r="E143" s="746"/>
      <c r="F143" s="709">
        <f t="shared" si="7"/>
        <v>0</v>
      </c>
    </row>
    <row r="144" spans="1:6" x14ac:dyDescent="0.25">
      <c r="A144" s="665"/>
      <c r="B144" s="825" t="s">
        <v>422</v>
      </c>
      <c r="C144" s="1127">
        <v>7</v>
      </c>
      <c r="D144" s="401" t="s">
        <v>2</v>
      </c>
      <c r="E144" s="746"/>
      <c r="F144" s="709">
        <f t="shared" si="7"/>
        <v>0</v>
      </c>
    </row>
    <row r="145" spans="1:11" x14ac:dyDescent="0.25">
      <c r="A145" s="665"/>
      <c r="B145" s="825" t="s">
        <v>659</v>
      </c>
      <c r="C145" s="1127">
        <v>8</v>
      </c>
      <c r="D145" s="401" t="s">
        <v>2</v>
      </c>
      <c r="E145" s="746"/>
      <c r="F145" s="709">
        <f t="shared" si="7"/>
        <v>0</v>
      </c>
    </row>
    <row r="146" spans="1:11" x14ac:dyDescent="0.25">
      <c r="A146" s="665"/>
      <c r="B146" s="825" t="s">
        <v>660</v>
      </c>
      <c r="C146" s="1127">
        <v>2</v>
      </c>
      <c r="D146" s="401" t="s">
        <v>2</v>
      </c>
      <c r="E146" s="746"/>
      <c r="F146" s="709">
        <f t="shared" si="7"/>
        <v>0</v>
      </c>
    </row>
    <row r="147" spans="1:11" x14ac:dyDescent="0.25">
      <c r="A147" s="665"/>
      <c r="B147" s="825" t="s">
        <v>741</v>
      </c>
      <c r="C147" s="1127">
        <v>7</v>
      </c>
      <c r="D147" s="401" t="s">
        <v>2</v>
      </c>
      <c r="E147" s="746"/>
      <c r="F147" s="709">
        <f t="shared" si="7"/>
        <v>0</v>
      </c>
    </row>
    <row r="148" spans="1:11" s="376" customFormat="1" ht="16.149999999999999" customHeight="1" x14ac:dyDescent="0.25">
      <c r="A148" s="665"/>
      <c r="B148" s="825" t="s">
        <v>661</v>
      </c>
      <c r="C148" s="1127">
        <v>6</v>
      </c>
      <c r="D148" s="401" t="s">
        <v>2</v>
      </c>
      <c r="E148" s="746"/>
      <c r="F148" s="709">
        <f t="shared" si="7"/>
        <v>0</v>
      </c>
      <c r="G148" s="652"/>
      <c r="H148" s="653"/>
    </row>
    <row r="149" spans="1:11" x14ac:dyDescent="0.25">
      <c r="A149" s="694"/>
      <c r="B149" s="826" t="s">
        <v>662</v>
      </c>
      <c r="C149" s="1129">
        <v>4</v>
      </c>
      <c r="D149" s="318" t="s">
        <v>2</v>
      </c>
      <c r="E149" s="746"/>
      <c r="F149" s="709">
        <f t="shared" si="7"/>
        <v>0</v>
      </c>
    </row>
    <row r="150" spans="1:11" s="376" customFormat="1" ht="16.149999999999999" customHeight="1" x14ac:dyDescent="0.25">
      <c r="A150" s="694"/>
      <c r="B150" s="826" t="s">
        <v>663</v>
      </c>
      <c r="C150" s="1129">
        <v>2</v>
      </c>
      <c r="D150" s="318" t="s">
        <v>2</v>
      </c>
      <c r="E150" s="746"/>
      <c r="F150" s="709">
        <f t="shared" si="7"/>
        <v>0</v>
      </c>
      <c r="G150" s="652"/>
      <c r="H150" s="653"/>
    </row>
    <row r="151" spans="1:11" x14ac:dyDescent="0.25">
      <c r="A151" s="669"/>
      <c r="B151" s="1176" t="s">
        <v>664</v>
      </c>
      <c r="C151" s="1185">
        <v>1</v>
      </c>
      <c r="D151" s="595" t="s">
        <v>2</v>
      </c>
      <c r="E151" s="747"/>
      <c r="F151" s="710">
        <f t="shared" si="7"/>
        <v>0</v>
      </c>
    </row>
    <row r="152" spans="1:11" x14ac:dyDescent="0.25">
      <c r="A152" s="695"/>
      <c r="B152" s="696"/>
      <c r="C152" s="676"/>
      <c r="D152" s="677"/>
      <c r="E152" s="754"/>
      <c r="F152" s="677"/>
    </row>
    <row r="153" spans="1:11" x14ac:dyDescent="0.25">
      <c r="A153" s="697" t="s">
        <v>300</v>
      </c>
      <c r="B153" s="675" t="s">
        <v>319</v>
      </c>
      <c r="C153" s="676"/>
      <c r="D153" s="677"/>
      <c r="E153" s="748"/>
      <c r="F153" s="712">
        <f>SUM(F137:F151)</f>
        <v>0</v>
      </c>
    </row>
    <row r="154" spans="1:11" x14ac:dyDescent="0.25">
      <c r="A154" s="688"/>
      <c r="B154" s="689"/>
      <c r="C154" s="651"/>
      <c r="D154" s="646"/>
      <c r="E154" s="749"/>
      <c r="F154" s="574"/>
    </row>
    <row r="155" spans="1:11" x14ac:dyDescent="0.25">
      <c r="A155" s="688"/>
      <c r="B155" s="689"/>
      <c r="C155" s="651"/>
      <c r="D155" s="646"/>
      <c r="E155" s="749"/>
      <c r="F155" s="574"/>
    </row>
    <row r="156" spans="1:11" x14ac:dyDescent="0.25">
      <c r="A156" s="648" t="s">
        <v>320</v>
      </c>
      <c r="B156" s="649" t="s">
        <v>251</v>
      </c>
      <c r="C156" s="650"/>
      <c r="D156" s="716"/>
      <c r="E156" s="750"/>
      <c r="F156" s="651"/>
    </row>
    <row r="157" spans="1:11" x14ac:dyDescent="0.25">
      <c r="A157" s="690" t="s">
        <v>311</v>
      </c>
      <c r="B157" s="691" t="s">
        <v>343</v>
      </c>
      <c r="C157" s="691"/>
      <c r="D157" s="718"/>
      <c r="E157" s="755"/>
      <c r="F157" s="692"/>
    </row>
    <row r="158" spans="1:11" x14ac:dyDescent="0.25">
      <c r="A158" s="654" t="s">
        <v>18</v>
      </c>
      <c r="B158" s="655" t="s">
        <v>19</v>
      </c>
      <c r="C158" s="656" t="s">
        <v>419</v>
      </c>
      <c r="D158" s="657" t="s">
        <v>20</v>
      </c>
      <c r="E158" s="732" t="s">
        <v>22</v>
      </c>
      <c r="F158" s="659" t="s">
        <v>23</v>
      </c>
      <c r="H158" s="720"/>
      <c r="I158" s="721"/>
      <c r="J158" s="722"/>
      <c r="K158" s="574"/>
    </row>
    <row r="159" spans="1:11" x14ac:dyDescent="0.25">
      <c r="A159" s="660"/>
      <c r="B159" s="661"/>
      <c r="C159" s="662"/>
      <c r="D159" s="589"/>
      <c r="E159" s="981"/>
      <c r="F159" s="701"/>
      <c r="H159" s="720"/>
      <c r="I159" s="721"/>
      <c r="J159" s="722"/>
      <c r="K159" s="574"/>
    </row>
    <row r="160" spans="1:11" x14ac:dyDescent="0.25">
      <c r="A160" s="665"/>
      <c r="B160" s="698"/>
      <c r="C160" s="667"/>
      <c r="D160" s="401"/>
      <c r="E160" s="746"/>
      <c r="F160" s="668"/>
      <c r="H160" s="720"/>
      <c r="I160" s="721"/>
      <c r="J160" s="722"/>
      <c r="K160" s="574"/>
    </row>
    <row r="161" spans="1:11" x14ac:dyDescent="0.25">
      <c r="A161" s="665"/>
      <c r="B161" s="829" t="s">
        <v>312</v>
      </c>
      <c r="C161" s="667"/>
      <c r="D161" s="401"/>
      <c r="E161" s="746"/>
      <c r="F161" s="668"/>
      <c r="H161" s="720"/>
      <c r="I161" s="721"/>
      <c r="J161" s="722"/>
      <c r="K161" s="574"/>
    </row>
    <row r="162" spans="1:11" x14ac:dyDescent="0.25">
      <c r="A162" s="665"/>
      <c r="B162" s="825" t="s">
        <v>742</v>
      </c>
      <c r="C162" s="824">
        <v>70</v>
      </c>
      <c r="D162" s="401" t="s">
        <v>2</v>
      </c>
      <c r="E162" s="746"/>
      <c r="F162" s="709">
        <f t="shared" ref="F162:F187" si="8">C162*E162</f>
        <v>0</v>
      </c>
      <c r="H162" s="720"/>
      <c r="I162" s="721"/>
      <c r="J162" s="722"/>
      <c r="K162" s="574"/>
    </row>
    <row r="163" spans="1:11" x14ac:dyDescent="0.25">
      <c r="A163" s="665"/>
      <c r="B163" s="825" t="s">
        <v>743</v>
      </c>
      <c r="C163" s="824">
        <v>24</v>
      </c>
      <c r="D163" s="401" t="s">
        <v>2</v>
      </c>
      <c r="E163" s="746"/>
      <c r="F163" s="709">
        <f t="shared" si="8"/>
        <v>0</v>
      </c>
      <c r="H163" s="720"/>
      <c r="I163" s="721"/>
      <c r="J163" s="722"/>
      <c r="K163" s="574"/>
    </row>
    <row r="164" spans="1:11" x14ac:dyDescent="0.25">
      <c r="A164" s="665"/>
      <c r="B164" s="825" t="s">
        <v>744</v>
      </c>
      <c r="C164" s="824">
        <v>3</v>
      </c>
      <c r="D164" s="401" t="s">
        <v>2</v>
      </c>
      <c r="E164" s="746"/>
      <c r="F164" s="709">
        <f t="shared" si="8"/>
        <v>0</v>
      </c>
      <c r="H164" s="720"/>
      <c r="I164" s="721"/>
      <c r="J164" s="722"/>
      <c r="K164" s="574"/>
    </row>
    <row r="165" spans="1:11" x14ac:dyDescent="0.25">
      <c r="A165" s="665"/>
      <c r="B165" s="825" t="s">
        <v>745</v>
      </c>
      <c r="C165" s="824">
        <v>3</v>
      </c>
      <c r="D165" s="401" t="s">
        <v>2</v>
      </c>
      <c r="E165" s="746"/>
      <c r="F165" s="709">
        <f t="shared" si="8"/>
        <v>0</v>
      </c>
      <c r="H165" s="720"/>
      <c r="I165" s="721"/>
      <c r="J165" s="722"/>
      <c r="K165" s="574"/>
    </row>
    <row r="166" spans="1:11" x14ac:dyDescent="0.25">
      <c r="A166" s="665"/>
      <c r="B166" s="825" t="s">
        <v>746</v>
      </c>
      <c r="C166" s="824">
        <v>23</v>
      </c>
      <c r="D166" s="401" t="s">
        <v>2</v>
      </c>
      <c r="E166" s="746"/>
      <c r="F166" s="709">
        <f t="shared" si="8"/>
        <v>0</v>
      </c>
      <c r="H166" s="720"/>
      <c r="I166" s="721"/>
      <c r="J166" s="722"/>
      <c r="K166" s="574"/>
    </row>
    <row r="167" spans="1:11" x14ac:dyDescent="0.25">
      <c r="A167" s="665"/>
      <c r="B167" s="825" t="s">
        <v>747</v>
      </c>
      <c r="C167" s="824">
        <v>28</v>
      </c>
      <c r="D167" s="401" t="s">
        <v>33</v>
      </c>
      <c r="E167" s="746"/>
      <c r="F167" s="709">
        <f t="shared" si="8"/>
        <v>0</v>
      </c>
      <c r="H167" s="720"/>
      <c r="I167" s="721"/>
      <c r="J167" s="722"/>
      <c r="K167" s="574"/>
    </row>
    <row r="168" spans="1:11" x14ac:dyDescent="0.25">
      <c r="A168" s="665"/>
      <c r="B168" s="825" t="s">
        <v>748</v>
      </c>
      <c r="C168" s="824">
        <v>8</v>
      </c>
      <c r="D168" s="401" t="s">
        <v>2</v>
      </c>
      <c r="E168" s="746"/>
      <c r="F168" s="709">
        <f t="shared" si="8"/>
        <v>0</v>
      </c>
      <c r="H168" s="720"/>
      <c r="I168" s="721"/>
      <c r="J168" s="722"/>
      <c r="K168" s="574"/>
    </row>
    <row r="169" spans="1:11" x14ac:dyDescent="0.25">
      <c r="A169" s="665"/>
      <c r="B169" s="825" t="s">
        <v>749</v>
      </c>
      <c r="C169" s="824">
        <v>4</v>
      </c>
      <c r="D169" s="401" t="s">
        <v>2</v>
      </c>
      <c r="E169" s="746"/>
      <c r="F169" s="709">
        <f t="shared" si="8"/>
        <v>0</v>
      </c>
      <c r="H169" s="720"/>
      <c r="I169" s="721"/>
      <c r="J169" s="722"/>
      <c r="K169" s="574"/>
    </row>
    <row r="170" spans="1:11" x14ac:dyDescent="0.25">
      <c r="A170" s="665"/>
      <c r="B170" s="825" t="s">
        <v>750</v>
      </c>
      <c r="C170" s="824">
        <v>9</v>
      </c>
      <c r="D170" s="401" t="s">
        <v>2</v>
      </c>
      <c r="E170" s="746"/>
      <c r="F170" s="709">
        <f t="shared" si="8"/>
        <v>0</v>
      </c>
      <c r="H170" s="720"/>
      <c r="I170" s="721"/>
      <c r="J170" s="722"/>
      <c r="K170" s="574"/>
    </row>
    <row r="171" spans="1:11" x14ac:dyDescent="0.25">
      <c r="A171" s="665"/>
      <c r="B171" s="825" t="s">
        <v>751</v>
      </c>
      <c r="C171" s="824">
        <v>9</v>
      </c>
      <c r="D171" s="401" t="s">
        <v>2</v>
      </c>
      <c r="E171" s="746"/>
      <c r="F171" s="709">
        <f t="shared" si="8"/>
        <v>0</v>
      </c>
      <c r="H171" s="720"/>
      <c r="I171" s="721"/>
      <c r="J171" s="722"/>
      <c r="K171" s="574"/>
    </row>
    <row r="172" spans="1:11" x14ac:dyDescent="0.25">
      <c r="A172" s="665"/>
      <c r="B172" s="825" t="s">
        <v>752</v>
      </c>
      <c r="C172" s="824">
        <v>8</v>
      </c>
      <c r="D172" s="401" t="s">
        <v>2</v>
      </c>
      <c r="E172" s="746"/>
      <c r="F172" s="709">
        <f t="shared" si="8"/>
        <v>0</v>
      </c>
      <c r="H172" s="720"/>
      <c r="I172" s="721"/>
      <c r="J172" s="722"/>
      <c r="K172" s="574"/>
    </row>
    <row r="173" spans="1:11" x14ac:dyDescent="0.25">
      <c r="A173" s="665"/>
      <c r="B173" s="825" t="s">
        <v>753</v>
      </c>
      <c r="C173" s="824">
        <v>30</v>
      </c>
      <c r="D173" s="401" t="s">
        <v>2</v>
      </c>
      <c r="E173" s="746"/>
      <c r="F173" s="709">
        <f t="shared" si="8"/>
        <v>0</v>
      </c>
    </row>
    <row r="174" spans="1:11" x14ac:dyDescent="0.25">
      <c r="A174" s="665"/>
      <c r="B174" s="825" t="s">
        <v>754</v>
      </c>
      <c r="C174" s="824">
        <v>3</v>
      </c>
      <c r="D174" s="401" t="s">
        <v>2</v>
      </c>
      <c r="E174" s="746"/>
      <c r="F174" s="709">
        <f t="shared" si="8"/>
        <v>0</v>
      </c>
    </row>
    <row r="175" spans="1:11" x14ac:dyDescent="0.25">
      <c r="A175" s="665"/>
      <c r="B175" s="825" t="s">
        <v>755</v>
      </c>
      <c r="C175" s="824">
        <v>3</v>
      </c>
      <c r="D175" s="401" t="s">
        <v>2</v>
      </c>
      <c r="E175" s="746"/>
      <c r="F175" s="709">
        <f t="shared" si="8"/>
        <v>0</v>
      </c>
    </row>
    <row r="176" spans="1:11" x14ac:dyDescent="0.25">
      <c r="A176" s="665"/>
      <c r="B176" s="825"/>
      <c r="C176" s="824"/>
      <c r="D176" s="401"/>
      <c r="E176" s="746"/>
      <c r="F176" s="709"/>
    </row>
    <row r="177" spans="1:8" x14ac:dyDescent="0.25">
      <c r="A177" s="665"/>
      <c r="B177" s="825" t="s">
        <v>756</v>
      </c>
      <c r="C177" s="824">
        <v>4</v>
      </c>
      <c r="D177" s="401" t="s">
        <v>2</v>
      </c>
      <c r="E177" s="746"/>
      <c r="F177" s="709">
        <f t="shared" si="8"/>
        <v>0</v>
      </c>
    </row>
    <row r="178" spans="1:8" x14ac:dyDescent="0.25">
      <c r="A178" s="665" t="s">
        <v>13</v>
      </c>
      <c r="B178" s="825" t="s">
        <v>757</v>
      </c>
      <c r="C178" s="824">
        <v>66</v>
      </c>
      <c r="D178" s="401" t="s">
        <v>33</v>
      </c>
      <c r="E178" s="746"/>
      <c r="F178" s="709">
        <f t="shared" si="8"/>
        <v>0</v>
      </c>
    </row>
    <row r="179" spans="1:8" x14ac:dyDescent="0.25">
      <c r="A179" s="665"/>
      <c r="B179" s="1131" t="s">
        <v>758</v>
      </c>
      <c r="C179" s="824">
        <v>2</v>
      </c>
      <c r="D179" s="401" t="s">
        <v>2</v>
      </c>
      <c r="E179" s="746"/>
      <c r="F179" s="709">
        <f t="shared" si="8"/>
        <v>0</v>
      </c>
    </row>
    <row r="180" spans="1:8" x14ac:dyDescent="0.25">
      <c r="A180" s="665"/>
      <c r="B180" s="666" t="s">
        <v>759</v>
      </c>
      <c r="C180" s="824">
        <v>8</v>
      </c>
      <c r="D180" s="401" t="s">
        <v>2</v>
      </c>
      <c r="E180" s="746"/>
      <c r="F180" s="709">
        <f t="shared" si="8"/>
        <v>0</v>
      </c>
    </row>
    <row r="181" spans="1:8" x14ac:dyDescent="0.25">
      <c r="A181" s="665"/>
      <c r="B181" s="666" t="s">
        <v>760</v>
      </c>
      <c r="C181" s="824">
        <v>12</v>
      </c>
      <c r="D181" s="401" t="s">
        <v>2</v>
      </c>
      <c r="E181" s="746"/>
      <c r="F181" s="709">
        <f t="shared" si="8"/>
        <v>0</v>
      </c>
    </row>
    <row r="182" spans="1:8" x14ac:dyDescent="0.25">
      <c r="A182" s="665"/>
      <c r="B182" s="666" t="s">
        <v>761</v>
      </c>
      <c r="C182" s="824">
        <v>12</v>
      </c>
      <c r="D182" s="401" t="s">
        <v>2</v>
      </c>
      <c r="E182" s="746"/>
      <c r="F182" s="709">
        <f t="shared" si="8"/>
        <v>0</v>
      </c>
    </row>
    <row r="183" spans="1:8" x14ac:dyDescent="0.25">
      <c r="A183" s="665"/>
      <c r="B183" s="825"/>
      <c r="C183" s="824"/>
      <c r="D183" s="401"/>
      <c r="E183" s="746"/>
      <c r="F183" s="709"/>
    </row>
    <row r="184" spans="1:8" s="376" customFormat="1" ht="16.149999999999999" customHeight="1" x14ac:dyDescent="0.25">
      <c r="A184" s="665"/>
      <c r="B184" s="825" t="s">
        <v>762</v>
      </c>
      <c r="C184" s="824">
        <v>14</v>
      </c>
      <c r="D184" s="401" t="s">
        <v>2</v>
      </c>
      <c r="E184" s="746"/>
      <c r="F184" s="709">
        <f t="shared" si="8"/>
        <v>0</v>
      </c>
      <c r="G184" s="652"/>
      <c r="H184" s="653"/>
    </row>
    <row r="185" spans="1:8" x14ac:dyDescent="0.25">
      <c r="A185" s="694"/>
      <c r="B185" s="826" t="s">
        <v>763</v>
      </c>
      <c r="C185" s="827">
        <v>8</v>
      </c>
      <c r="D185" s="318" t="s">
        <v>2</v>
      </c>
      <c r="E185" s="746"/>
      <c r="F185" s="709">
        <f t="shared" si="8"/>
        <v>0</v>
      </c>
    </row>
    <row r="186" spans="1:8" s="376" customFormat="1" ht="16.149999999999999" customHeight="1" x14ac:dyDescent="0.25">
      <c r="A186" s="694"/>
      <c r="B186" s="826" t="s">
        <v>764</v>
      </c>
      <c r="C186" s="827">
        <v>7</v>
      </c>
      <c r="D186" s="318" t="s">
        <v>2</v>
      </c>
      <c r="E186" s="746"/>
      <c r="F186" s="709">
        <f t="shared" si="8"/>
        <v>0</v>
      </c>
      <c r="G186" s="652"/>
      <c r="H186" s="653"/>
    </row>
    <row r="187" spans="1:8" x14ac:dyDescent="0.25">
      <c r="A187" s="694"/>
      <c r="B187" s="826" t="s">
        <v>765</v>
      </c>
      <c r="C187" s="827">
        <v>4</v>
      </c>
      <c r="D187" s="318" t="s">
        <v>2</v>
      </c>
      <c r="E187" s="746"/>
      <c r="F187" s="709">
        <f t="shared" si="8"/>
        <v>0</v>
      </c>
    </row>
    <row r="188" spans="1:8" x14ac:dyDescent="0.25">
      <c r="A188" s="669"/>
      <c r="B188" s="1132" t="s">
        <v>766</v>
      </c>
      <c r="C188" s="1133"/>
      <c r="D188" s="595"/>
      <c r="E188" s="747"/>
      <c r="F188" s="710"/>
    </row>
    <row r="189" spans="1:8" x14ac:dyDescent="0.25">
      <c r="A189" s="673"/>
      <c r="B189" s="652"/>
      <c r="C189" s="651"/>
      <c r="D189" s="646"/>
      <c r="E189" s="571"/>
      <c r="F189" s="574"/>
    </row>
    <row r="190" spans="1:8" x14ac:dyDescent="0.25">
      <c r="A190" s="697" t="s">
        <v>311</v>
      </c>
      <c r="B190" s="675" t="s">
        <v>319</v>
      </c>
      <c r="C190" s="676"/>
      <c r="D190" s="677"/>
      <c r="E190" s="748"/>
      <c r="F190" s="712">
        <f>SUM(F162:F187)</f>
        <v>0</v>
      </c>
    </row>
    <row r="191" spans="1:8" x14ac:dyDescent="0.25">
      <c r="A191" s="688"/>
      <c r="B191" s="649"/>
      <c r="C191" s="651"/>
      <c r="D191" s="646"/>
      <c r="E191" s="571"/>
      <c r="F191" s="574"/>
    </row>
    <row r="192" spans="1:8" x14ac:dyDescent="0.25">
      <c r="A192" s="673"/>
      <c r="B192" s="652"/>
      <c r="C192" s="651"/>
      <c r="D192" s="646"/>
      <c r="E192" s="571"/>
      <c r="F192" s="574"/>
    </row>
    <row r="193" spans="1:6" x14ac:dyDescent="0.25">
      <c r="A193" s="648" t="s">
        <v>320</v>
      </c>
      <c r="B193" s="649" t="s">
        <v>251</v>
      </c>
      <c r="C193" s="650"/>
      <c r="D193" s="716"/>
      <c r="E193" s="750"/>
      <c r="F193" s="651"/>
    </row>
    <row r="194" spans="1:6" x14ac:dyDescent="0.25">
      <c r="A194" s="690" t="s">
        <v>313</v>
      </c>
      <c r="B194" s="691" t="s">
        <v>344</v>
      </c>
      <c r="C194" s="691"/>
      <c r="D194" s="718"/>
      <c r="E194" s="755"/>
      <c r="F194" s="692"/>
    </row>
    <row r="195" spans="1:6" x14ac:dyDescent="0.15">
      <c r="A195" s="654" t="s">
        <v>18</v>
      </c>
      <c r="B195" s="655" t="s">
        <v>19</v>
      </c>
      <c r="C195" s="656" t="s">
        <v>419</v>
      </c>
      <c r="D195" s="657" t="s">
        <v>20</v>
      </c>
      <c r="E195" s="732" t="s">
        <v>22</v>
      </c>
      <c r="F195" s="659" t="s">
        <v>23</v>
      </c>
    </row>
    <row r="196" spans="1:6" x14ac:dyDescent="0.25">
      <c r="A196" s="699"/>
      <c r="B196" s="700"/>
      <c r="C196" s="662"/>
      <c r="D196" s="589"/>
      <c r="E196" s="756"/>
      <c r="F196" s="701"/>
    </row>
    <row r="197" spans="1:6" x14ac:dyDescent="0.25">
      <c r="A197" s="665"/>
      <c r="B197" s="825" t="s">
        <v>314</v>
      </c>
      <c r="C197" s="824">
        <v>33</v>
      </c>
      <c r="D197" s="667" t="s">
        <v>2</v>
      </c>
      <c r="E197" s="746"/>
      <c r="F197" s="709">
        <f t="shared" ref="F197:F203" si="9">C197*E197</f>
        <v>0</v>
      </c>
    </row>
    <row r="198" spans="1:6" x14ac:dyDescent="0.25">
      <c r="A198" s="665"/>
      <c r="B198" s="825" t="s">
        <v>315</v>
      </c>
      <c r="C198" s="824">
        <v>4</v>
      </c>
      <c r="D198" s="667" t="s">
        <v>2</v>
      </c>
      <c r="E198" s="746"/>
      <c r="F198" s="709">
        <f t="shared" si="9"/>
        <v>0</v>
      </c>
    </row>
    <row r="199" spans="1:6" x14ac:dyDescent="0.25">
      <c r="A199" s="665"/>
      <c r="B199" s="825" t="s">
        <v>316</v>
      </c>
      <c r="C199" s="1127">
        <v>18</v>
      </c>
      <c r="D199" s="667" t="s">
        <v>2</v>
      </c>
      <c r="E199" s="746"/>
      <c r="F199" s="709">
        <f t="shared" si="9"/>
        <v>0</v>
      </c>
    </row>
    <row r="200" spans="1:6" x14ac:dyDescent="0.25">
      <c r="A200" s="665"/>
      <c r="B200" s="825" t="s">
        <v>767</v>
      </c>
      <c r="C200" s="824">
        <v>1</v>
      </c>
      <c r="D200" s="667" t="s">
        <v>24</v>
      </c>
      <c r="E200" s="746"/>
      <c r="F200" s="709">
        <f t="shared" si="9"/>
        <v>0</v>
      </c>
    </row>
    <row r="201" spans="1:6" x14ac:dyDescent="0.25">
      <c r="A201" s="665"/>
      <c r="B201" s="825" t="s">
        <v>317</v>
      </c>
      <c r="C201" s="824">
        <v>1</v>
      </c>
      <c r="D201" s="667" t="s">
        <v>24</v>
      </c>
      <c r="E201" s="746"/>
      <c r="F201" s="709">
        <f t="shared" si="9"/>
        <v>0</v>
      </c>
    </row>
    <row r="202" spans="1:6" x14ac:dyDescent="0.25">
      <c r="A202" s="694"/>
      <c r="B202" s="826" t="s">
        <v>318</v>
      </c>
      <c r="C202" s="827">
        <v>1</v>
      </c>
      <c r="D202" s="667" t="s">
        <v>24</v>
      </c>
      <c r="E202" s="746"/>
      <c r="F202" s="709">
        <f t="shared" si="9"/>
        <v>0</v>
      </c>
    </row>
    <row r="203" spans="1:6" x14ac:dyDescent="0.25">
      <c r="A203" s="694"/>
      <c r="B203" s="826" t="s">
        <v>692</v>
      </c>
      <c r="C203" s="827">
        <v>1</v>
      </c>
      <c r="D203" s="1119" t="s">
        <v>2</v>
      </c>
      <c r="E203" s="1088"/>
      <c r="F203" s="1118">
        <f t="shared" si="9"/>
        <v>0</v>
      </c>
    </row>
    <row r="204" spans="1:6" x14ac:dyDescent="0.25">
      <c r="A204" s="669"/>
      <c r="B204" s="670"/>
      <c r="C204" s="671"/>
      <c r="D204" s="595"/>
      <c r="E204" s="747"/>
      <c r="F204" s="672"/>
    </row>
    <row r="205" spans="1:6" x14ac:dyDescent="0.15">
      <c r="D205" s="703"/>
      <c r="E205" s="704"/>
      <c r="F205" s="58"/>
    </row>
    <row r="206" spans="1:6" x14ac:dyDescent="0.25">
      <c r="A206" s="674" t="s">
        <v>313</v>
      </c>
      <c r="B206" s="675" t="s">
        <v>319</v>
      </c>
      <c r="C206" s="705"/>
      <c r="D206" s="705"/>
      <c r="E206" s="706"/>
      <c r="F206" s="712">
        <f>SUM(F197:F203)</f>
        <v>0</v>
      </c>
    </row>
    <row r="207" spans="1:6" x14ac:dyDescent="0.15">
      <c r="D207" s="703"/>
      <c r="E207" s="704"/>
      <c r="F207" s="58"/>
    </row>
  </sheetData>
  <sheetProtection algorithmName="SHA-512" hashValue="Vsstj0CNvlWnIm8KfSEhrwKNhGBsw/yARziTmCBx4F3GKxgXMQRmbKH+80VF3TOAVs/Su8DXBsS+rkrbZuv9bw==" saltValue="LiWFogA2efM133Wvr+EnCA==" spinCount="100000" sheet="1" insertColumns="0" insertRows="0"/>
  <protectedRanges>
    <protectedRange sqref="E9" name="Range1_2_1_1_1_1"/>
    <protectedRange sqref="E136" name="Range1_2"/>
  </protectedRanges>
  <mergeCells count="1">
    <mergeCell ref="A1:C4"/>
  </mergeCells>
  <phoneticPr fontId="61" type="noConversion"/>
  <printOptions horizontalCentered="1"/>
  <pageMargins left="0.55118110236220474" right="0.39370078740157483" top="0.47244094488188981" bottom="0.35433070866141736" header="0.51181102362204722" footer="0.23622047244094491"/>
  <pageSetup paperSize="9" fitToHeight="0" orientation="portrait" r:id="rId1"/>
  <headerFooter alignWithMargins="0">
    <oddHeader>&amp;R&amp;"Times New Roman,normal"&amp;P</oddHeader>
  </headerFooter>
  <rowBreaks count="6" manualBreakCount="6">
    <brk id="41" max="5" man="1"/>
    <brk id="80" max="5" man="1"/>
    <brk id="102" max="5" man="1"/>
    <brk id="135" max="5" man="1"/>
    <brk id="155" max="5" man="1"/>
    <brk id="192" max="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I199"/>
  <sheetViews>
    <sheetView showGridLines="0" showZeros="0" view="pageBreakPreview" topLeftCell="A31" zoomScaleNormal="100" zoomScaleSheetLayoutView="100" workbookViewId="0">
      <selection activeCell="O22" sqref="O22"/>
    </sheetView>
  </sheetViews>
  <sheetFormatPr defaultColWidth="9" defaultRowHeight="12" x14ac:dyDescent="0.15"/>
  <cols>
    <col min="1" max="1" width="7.625" style="17" customWidth="1"/>
    <col min="2" max="2" width="44.625" style="18" customWidth="1"/>
    <col min="3" max="3" width="5.625" style="19" customWidth="1"/>
    <col min="4" max="4" width="8.625" style="20" customWidth="1"/>
    <col min="5" max="5" width="12.625" style="61" customWidth="1"/>
    <col min="6" max="6" width="13.625" style="12" customWidth="1"/>
    <col min="7" max="7" width="4.625" style="18" customWidth="1"/>
    <col min="8" max="8" width="9.5" style="143" bestFit="1" customWidth="1"/>
    <col min="9" max="9" width="14.125" style="144" bestFit="1" customWidth="1"/>
    <col min="10" max="16384" width="9" style="23"/>
  </cols>
  <sheetData>
    <row r="1" spans="1:9" s="57" customFormat="1" ht="9" customHeight="1" x14ac:dyDescent="0.15">
      <c r="A1" s="1212"/>
      <c r="B1" s="1213"/>
      <c r="C1" s="1214"/>
      <c r="D1" s="2" t="s">
        <v>0</v>
      </c>
      <c r="E1" s="1080"/>
      <c r="F1" s="3"/>
      <c r="G1" s="11"/>
    </row>
    <row r="2" spans="1:9" s="57" customFormat="1" ht="12.75" customHeight="1" x14ac:dyDescent="0.15">
      <c r="A2" s="1215"/>
      <c r="B2" s="1216"/>
      <c r="C2" s="1217"/>
      <c r="D2" s="142" t="str">
        <f>TILBS_YFIR!D2</f>
        <v>Brekkuás 2</v>
      </c>
      <c r="E2" s="1081"/>
      <c r="F2" s="4"/>
      <c r="G2" s="11"/>
    </row>
    <row r="3" spans="1:9" s="57" customFormat="1" ht="10.5" customHeight="1" x14ac:dyDescent="0.15">
      <c r="A3" s="1215"/>
      <c r="B3" s="1216"/>
      <c r="C3" s="1217"/>
      <c r="D3" s="5" t="s">
        <v>14</v>
      </c>
      <c r="E3" s="1082"/>
      <c r="F3" s="6" t="s">
        <v>15</v>
      </c>
      <c r="G3" s="11"/>
    </row>
    <row r="4" spans="1:9" s="57" customFormat="1" ht="9.75" customHeight="1" x14ac:dyDescent="0.15">
      <c r="A4" s="1218"/>
      <c r="B4" s="1219"/>
      <c r="C4" s="1220"/>
      <c r="D4" s="7" t="s">
        <v>413</v>
      </c>
      <c r="E4" s="1083"/>
      <c r="F4" s="1" t="str">
        <f>TILBS_YFIR!$F$4</f>
        <v>Apríl 2022</v>
      </c>
      <c r="G4" s="11"/>
    </row>
    <row r="5" spans="1:9" s="58" customFormat="1" ht="15.75" customHeight="1" x14ac:dyDescent="0.15">
      <c r="A5" s="63"/>
      <c r="B5" s="63"/>
      <c r="C5" s="63"/>
      <c r="D5" s="29"/>
      <c r="E5" s="575"/>
      <c r="F5" s="64"/>
      <c r="G5" s="14"/>
      <c r="H5" s="376"/>
      <c r="I5" s="376"/>
    </row>
    <row r="6" spans="1:9" s="58" customFormat="1" ht="15.75" customHeight="1" x14ac:dyDescent="0.15">
      <c r="A6" s="65" t="s">
        <v>26</v>
      </c>
      <c r="B6" s="66" t="s">
        <v>3</v>
      </c>
      <c r="C6" s="10"/>
      <c r="D6" s="76"/>
      <c r="E6" s="575"/>
      <c r="F6" s="64"/>
      <c r="G6" s="14"/>
      <c r="H6" s="376"/>
      <c r="I6" s="376"/>
    </row>
    <row r="7" spans="1:9" s="58" customFormat="1" ht="15.75" customHeight="1" x14ac:dyDescent="0.15">
      <c r="A7" s="65" t="s">
        <v>30</v>
      </c>
      <c r="B7" s="66" t="s">
        <v>5</v>
      </c>
      <c r="C7" s="31"/>
      <c r="D7" s="25"/>
      <c r="E7" s="708"/>
      <c r="F7" s="67"/>
      <c r="G7" s="141"/>
      <c r="H7" s="377"/>
      <c r="I7" s="376"/>
    </row>
    <row r="8" spans="1:9" s="58" customFormat="1" ht="15.75" customHeight="1" x14ac:dyDescent="0.15">
      <c r="A8" s="35" t="s">
        <v>18</v>
      </c>
      <c r="B8" s="36" t="s">
        <v>19</v>
      </c>
      <c r="C8" s="37" t="s">
        <v>20</v>
      </c>
      <c r="D8" s="38" t="s">
        <v>21</v>
      </c>
      <c r="E8" s="732" t="s">
        <v>22</v>
      </c>
      <c r="F8" s="39" t="s">
        <v>23</v>
      </c>
      <c r="G8" s="141"/>
      <c r="H8" s="377"/>
      <c r="I8" s="376"/>
    </row>
    <row r="9" spans="1:9" s="58" customFormat="1" ht="15.75" customHeight="1" x14ac:dyDescent="0.15">
      <c r="A9" s="581"/>
      <c r="B9" s="582"/>
      <c r="C9" s="583"/>
      <c r="D9" s="584"/>
      <c r="E9" s="740"/>
      <c r="F9" s="92"/>
      <c r="G9" s="141"/>
      <c r="H9" s="377"/>
      <c r="I9" s="376"/>
    </row>
    <row r="10" spans="1:9" s="58" customFormat="1" ht="15.75" customHeight="1" x14ac:dyDescent="0.15">
      <c r="A10" s="399" t="s">
        <v>224</v>
      </c>
      <c r="B10" s="311" t="s">
        <v>182</v>
      </c>
      <c r="C10" s="400" t="s">
        <v>13</v>
      </c>
      <c r="D10" s="401"/>
      <c r="E10" s="59"/>
      <c r="F10" s="404"/>
      <c r="G10" s="141"/>
      <c r="H10" s="377"/>
      <c r="I10" s="376"/>
    </row>
    <row r="11" spans="1:9" s="58" customFormat="1" ht="15.75" customHeight="1" x14ac:dyDescent="0.15">
      <c r="A11" s="399" t="s">
        <v>13</v>
      </c>
      <c r="B11" s="310" t="s">
        <v>217</v>
      </c>
      <c r="C11" s="400"/>
      <c r="D11" s="401"/>
      <c r="E11" s="59"/>
      <c r="F11" s="404"/>
      <c r="G11" s="141"/>
      <c r="H11" s="377"/>
      <c r="I11" s="376"/>
    </row>
    <row r="12" spans="1:9" s="58" customFormat="1" ht="15.75" customHeight="1" x14ac:dyDescent="0.15">
      <c r="A12" s="399" t="s">
        <v>13</v>
      </c>
      <c r="B12" s="554" t="s">
        <v>350</v>
      </c>
      <c r="C12" s="400" t="s">
        <v>1</v>
      </c>
      <c r="D12" s="401">
        <v>155</v>
      </c>
      <c r="E12" s="59"/>
      <c r="F12" s="404">
        <f>+D12*E12</f>
        <v>0</v>
      </c>
      <c r="G12" s="141"/>
      <c r="H12" s="377"/>
      <c r="I12" s="376"/>
    </row>
    <row r="13" spans="1:9" s="58" customFormat="1" ht="15.75" customHeight="1" x14ac:dyDescent="0.15">
      <c r="A13" s="399"/>
      <c r="B13" s="554" t="s">
        <v>506</v>
      </c>
      <c r="C13" s="400" t="s">
        <v>1</v>
      </c>
      <c r="D13" s="401">
        <v>42</v>
      </c>
      <c r="E13" s="59"/>
      <c r="F13" s="404">
        <f>+D13*E13</f>
        <v>0</v>
      </c>
      <c r="G13" s="141"/>
      <c r="H13" s="377"/>
      <c r="I13" s="376"/>
    </row>
    <row r="14" spans="1:9" s="58" customFormat="1" ht="15.75" customHeight="1" x14ac:dyDescent="0.15">
      <c r="A14" s="399"/>
      <c r="B14" s="554" t="s">
        <v>729</v>
      </c>
      <c r="C14" s="400" t="s">
        <v>1</v>
      </c>
      <c r="D14" s="401">
        <v>5</v>
      </c>
      <c r="E14" s="59"/>
      <c r="F14" s="404">
        <f>+D14*E14</f>
        <v>0</v>
      </c>
      <c r="G14" s="141"/>
      <c r="H14" s="377"/>
      <c r="I14" s="376"/>
    </row>
    <row r="15" spans="1:9" s="58" customFormat="1" ht="15.75" customHeight="1" x14ac:dyDescent="0.15">
      <c r="A15" s="399"/>
      <c r="B15" s="554" t="s">
        <v>768</v>
      </c>
      <c r="C15" s="400" t="s">
        <v>1</v>
      </c>
      <c r="D15" s="401">
        <v>11</v>
      </c>
      <c r="E15" s="59"/>
      <c r="F15" s="404">
        <f>+D15*E15</f>
        <v>0</v>
      </c>
      <c r="G15" s="141"/>
      <c r="H15" s="377"/>
      <c r="I15" s="376"/>
    </row>
    <row r="16" spans="1:9" s="58" customFormat="1" ht="15.75" customHeight="1" x14ac:dyDescent="0.15">
      <c r="A16" s="399"/>
      <c r="B16" s="310"/>
      <c r="C16" s="400"/>
      <c r="D16" s="401"/>
      <c r="E16" s="59"/>
      <c r="F16" s="404"/>
      <c r="G16" s="141"/>
      <c r="H16" s="377"/>
      <c r="I16" s="376"/>
    </row>
    <row r="17" spans="1:9" s="58" customFormat="1" ht="15.75" customHeight="1" x14ac:dyDescent="0.15">
      <c r="A17" s="399" t="s">
        <v>322</v>
      </c>
      <c r="B17" s="311" t="s">
        <v>214</v>
      </c>
      <c r="C17" s="400"/>
      <c r="D17" s="401"/>
      <c r="E17" s="59"/>
      <c r="F17" s="404"/>
      <c r="G17" s="141"/>
      <c r="H17" s="377"/>
      <c r="I17" s="376"/>
    </row>
    <row r="18" spans="1:9" s="58" customFormat="1" ht="15.75" customHeight="1" x14ac:dyDescent="0.15">
      <c r="A18" s="399"/>
      <c r="B18" s="310" t="s">
        <v>507</v>
      </c>
      <c r="C18" s="400" t="s">
        <v>1</v>
      </c>
      <c r="D18" s="401">
        <v>158</v>
      </c>
      <c r="E18" s="59"/>
      <c r="F18" s="404">
        <f>+D18*E18</f>
        <v>0</v>
      </c>
      <c r="G18" s="141"/>
      <c r="H18" s="377"/>
      <c r="I18" s="376"/>
    </row>
    <row r="19" spans="1:9" s="58" customFormat="1" ht="15.75" customHeight="1" x14ac:dyDescent="0.15">
      <c r="A19" s="399"/>
      <c r="B19" s="310" t="s">
        <v>603</v>
      </c>
      <c r="C19" s="400" t="s">
        <v>1</v>
      </c>
      <c r="D19" s="401">
        <v>158</v>
      </c>
      <c r="E19" s="59"/>
      <c r="F19" s="404">
        <f t="shared" ref="F19" si="0">+D19*E19</f>
        <v>0</v>
      </c>
      <c r="G19" s="141"/>
      <c r="H19" s="377"/>
      <c r="I19" s="376"/>
    </row>
    <row r="20" spans="1:9" s="58" customFormat="1" ht="15.75" customHeight="1" x14ac:dyDescent="0.15">
      <c r="A20" s="399"/>
      <c r="B20" s="310" t="s">
        <v>620</v>
      </c>
      <c r="C20" s="400" t="s">
        <v>1</v>
      </c>
      <c r="D20" s="401">
        <v>158</v>
      </c>
      <c r="E20" s="59"/>
      <c r="F20" s="404">
        <f t="shared" ref="F20" si="1">+D20*E20</f>
        <v>0</v>
      </c>
      <c r="G20" s="141"/>
      <c r="H20" s="377"/>
      <c r="I20" s="376"/>
    </row>
    <row r="21" spans="1:9" s="58" customFormat="1" ht="15.75" customHeight="1" x14ac:dyDescent="0.15">
      <c r="A21" s="399"/>
      <c r="B21" s="310" t="s">
        <v>621</v>
      </c>
      <c r="C21" s="400" t="s">
        <v>1</v>
      </c>
      <c r="D21" s="401">
        <v>158</v>
      </c>
      <c r="E21" s="59"/>
      <c r="F21" s="404">
        <f t="shared" ref="F21" si="2">+D21*E21</f>
        <v>0</v>
      </c>
      <c r="G21" s="141"/>
      <c r="H21" s="377"/>
      <c r="I21" s="376"/>
    </row>
    <row r="22" spans="1:9" s="58" customFormat="1" ht="15.75" customHeight="1" x14ac:dyDescent="0.15">
      <c r="A22" s="399"/>
      <c r="B22" s="601" t="s">
        <v>553</v>
      </c>
      <c r="C22" s="400" t="s">
        <v>33</v>
      </c>
      <c r="D22" s="401">
        <v>13</v>
      </c>
      <c r="E22" s="59"/>
      <c r="F22" s="404">
        <f t="shared" ref="F22" si="3">+D22*E22</f>
        <v>0</v>
      </c>
      <c r="G22" s="141"/>
      <c r="H22" s="377"/>
      <c r="I22" s="376"/>
    </row>
    <row r="23" spans="1:9" s="58" customFormat="1" ht="15.75" customHeight="1" x14ac:dyDescent="0.15">
      <c r="A23" s="399"/>
      <c r="B23" s="601" t="s">
        <v>554</v>
      </c>
      <c r="C23" s="400" t="s">
        <v>33</v>
      </c>
      <c r="D23" s="401">
        <v>22</v>
      </c>
      <c r="E23" s="59"/>
      <c r="F23" s="404">
        <f t="shared" ref="F23" si="4">+D23*E23</f>
        <v>0</v>
      </c>
      <c r="G23" s="141"/>
      <c r="H23" s="377"/>
      <c r="I23" s="376"/>
    </row>
    <row r="24" spans="1:9" s="58" customFormat="1" ht="15.75" customHeight="1" x14ac:dyDescent="0.15">
      <c r="A24" s="399"/>
      <c r="B24" s="310"/>
      <c r="C24" s="400"/>
      <c r="D24" s="407"/>
      <c r="E24" s="59"/>
      <c r="F24" s="404"/>
      <c r="G24" s="141"/>
      <c r="H24" s="377"/>
      <c r="I24" s="376"/>
    </row>
    <row r="25" spans="1:9" s="58" customFormat="1" ht="15.75" customHeight="1" x14ac:dyDescent="0.15">
      <c r="A25" s="399" t="s">
        <v>378</v>
      </c>
      <c r="B25" s="311" t="s">
        <v>550</v>
      </c>
      <c r="C25" s="400"/>
      <c r="D25" s="407"/>
      <c r="E25" s="59"/>
      <c r="F25" s="404"/>
      <c r="G25" s="141"/>
      <c r="H25" s="377"/>
      <c r="I25" s="376"/>
    </row>
    <row r="26" spans="1:9" s="58" customFormat="1" ht="15.75" customHeight="1" x14ac:dyDescent="0.15">
      <c r="A26" s="399"/>
      <c r="B26" s="310" t="s">
        <v>392</v>
      </c>
      <c r="C26" s="400"/>
      <c r="D26" s="407"/>
      <c r="E26" s="59"/>
      <c r="F26" s="404"/>
      <c r="G26" s="141"/>
      <c r="H26" s="377"/>
      <c r="I26" s="376"/>
    </row>
    <row r="27" spans="1:9" s="58" customFormat="1" ht="15.75" customHeight="1" x14ac:dyDescent="0.15">
      <c r="A27" s="399"/>
      <c r="B27" s="554" t="s">
        <v>551</v>
      </c>
      <c r="C27" s="400" t="s">
        <v>1</v>
      </c>
      <c r="D27" s="407">
        <v>199</v>
      </c>
      <c r="E27" s="59"/>
      <c r="F27" s="404">
        <f>+D27*E27</f>
        <v>0</v>
      </c>
      <c r="G27" s="141"/>
      <c r="H27" s="377"/>
      <c r="I27" s="376"/>
    </row>
    <row r="28" spans="1:9" s="58" customFormat="1" ht="15.75" customHeight="1" x14ac:dyDescent="0.15">
      <c r="A28" s="399"/>
      <c r="B28" s="554" t="s">
        <v>393</v>
      </c>
      <c r="C28" s="400" t="s">
        <v>1</v>
      </c>
      <c r="D28" s="407">
        <v>199</v>
      </c>
      <c r="E28" s="59"/>
      <c r="F28" s="404">
        <f>+D28*E28</f>
        <v>0</v>
      </c>
      <c r="G28" s="141"/>
      <c r="H28" s="377"/>
      <c r="I28" s="376"/>
    </row>
    <row r="29" spans="1:9" s="58" customFormat="1" ht="15.75" customHeight="1" x14ac:dyDescent="0.15">
      <c r="A29" s="399"/>
      <c r="B29" s="554" t="s">
        <v>552</v>
      </c>
      <c r="C29" s="400" t="s">
        <v>1</v>
      </c>
      <c r="D29" s="407">
        <v>33</v>
      </c>
      <c r="E29" s="59"/>
      <c r="F29" s="404">
        <f>+D29*E29</f>
        <v>0</v>
      </c>
      <c r="G29" s="141"/>
      <c r="H29" s="377"/>
      <c r="I29" s="376"/>
    </row>
    <row r="30" spans="1:9" s="58" customFormat="1" ht="15.75" customHeight="1" x14ac:dyDescent="0.15">
      <c r="A30" s="399"/>
      <c r="B30" s="554" t="s">
        <v>394</v>
      </c>
      <c r="C30" s="400" t="s">
        <v>1</v>
      </c>
      <c r="D30" s="407">
        <v>33</v>
      </c>
      <c r="E30" s="59"/>
      <c r="F30" s="404">
        <f>+D30*E30</f>
        <v>0</v>
      </c>
      <c r="G30" s="141"/>
      <c r="H30" s="377"/>
      <c r="I30" s="376"/>
    </row>
    <row r="31" spans="1:9" s="58" customFormat="1" ht="15.75" customHeight="1" x14ac:dyDescent="0.15">
      <c r="A31" s="399"/>
      <c r="B31" s="310"/>
      <c r="C31" s="400"/>
      <c r="D31" s="407"/>
      <c r="E31" s="59"/>
      <c r="F31" s="404"/>
      <c r="G31" s="141"/>
      <c r="H31" s="377"/>
      <c r="I31" s="376"/>
    </row>
    <row r="32" spans="1:9" s="58" customFormat="1" ht="15.75" customHeight="1" x14ac:dyDescent="0.15">
      <c r="A32" s="399" t="s">
        <v>379</v>
      </c>
      <c r="B32" s="311" t="s">
        <v>391</v>
      </c>
      <c r="C32" s="400"/>
      <c r="D32" s="401"/>
      <c r="E32" s="59"/>
      <c r="F32" s="404"/>
      <c r="G32" s="141"/>
      <c r="H32" s="377"/>
      <c r="I32" s="376"/>
    </row>
    <row r="33" spans="1:9" s="58" customFormat="1" ht="15.75" customHeight="1" x14ac:dyDescent="0.15">
      <c r="A33" s="399"/>
      <c r="B33" s="315" t="s">
        <v>590</v>
      </c>
      <c r="C33" s="400"/>
      <c r="D33" s="401"/>
      <c r="E33" s="59"/>
      <c r="F33" s="404"/>
      <c r="G33" s="141"/>
      <c r="H33" s="377"/>
      <c r="I33" s="376"/>
    </row>
    <row r="34" spans="1:9" s="58" customFormat="1" ht="15.75" customHeight="1" x14ac:dyDescent="0.15">
      <c r="A34" s="399"/>
      <c r="B34" s="553" t="s">
        <v>381</v>
      </c>
      <c r="C34" s="400" t="s">
        <v>1</v>
      </c>
      <c r="D34" s="401">
        <v>90</v>
      </c>
      <c r="E34" s="59"/>
      <c r="F34" s="404">
        <f>+D34*E34</f>
        <v>0</v>
      </c>
      <c r="G34" s="141"/>
      <c r="H34" s="377"/>
      <c r="I34" s="376"/>
    </row>
    <row r="35" spans="1:9" s="58" customFormat="1" ht="15.75" customHeight="1" x14ac:dyDescent="0.15">
      <c r="A35" s="399"/>
      <c r="B35" s="553" t="s">
        <v>508</v>
      </c>
      <c r="C35" s="400" t="s">
        <v>1</v>
      </c>
      <c r="D35" s="401">
        <v>90</v>
      </c>
      <c r="E35" s="59"/>
      <c r="F35" s="404">
        <f>+D35*E35</f>
        <v>0</v>
      </c>
      <c r="G35" s="141"/>
      <c r="H35" s="377"/>
      <c r="I35" s="376"/>
    </row>
    <row r="36" spans="1:9" s="58" customFormat="1" ht="15.75" customHeight="1" x14ac:dyDescent="0.15">
      <c r="A36" s="399"/>
      <c r="B36" s="553" t="s">
        <v>509</v>
      </c>
      <c r="C36" s="400" t="s">
        <v>1</v>
      </c>
      <c r="D36" s="407">
        <v>90</v>
      </c>
      <c r="E36" s="59"/>
      <c r="F36" s="404">
        <f>+D36*E36</f>
        <v>0</v>
      </c>
      <c r="G36" s="141"/>
      <c r="H36" s="377"/>
      <c r="I36" s="376"/>
    </row>
    <row r="37" spans="1:9" s="58" customFormat="1" ht="15.75" customHeight="1" x14ac:dyDescent="0.15">
      <c r="A37" s="1068"/>
      <c r="B37" s="315"/>
      <c r="C37" s="313"/>
      <c r="D37" s="762"/>
      <c r="E37" s="59"/>
      <c r="F37" s="317"/>
      <c r="G37" s="141"/>
      <c r="H37" s="377"/>
      <c r="I37" s="376"/>
    </row>
    <row r="38" spans="1:9" s="58" customFormat="1" ht="15.75" customHeight="1" x14ac:dyDescent="0.15">
      <c r="A38" s="1068"/>
      <c r="B38" s="315" t="s">
        <v>589</v>
      </c>
      <c r="C38" s="313"/>
      <c r="D38" s="762"/>
      <c r="E38" s="59"/>
      <c r="F38" s="317"/>
      <c r="G38" s="141"/>
      <c r="H38" s="377"/>
      <c r="I38" s="376"/>
    </row>
    <row r="39" spans="1:9" s="58" customFormat="1" ht="15.75" customHeight="1" x14ac:dyDescent="0.15">
      <c r="A39" s="399"/>
      <c r="B39" s="553" t="s">
        <v>508</v>
      </c>
      <c r="C39" s="400" t="s">
        <v>1</v>
      </c>
      <c r="D39" s="401">
        <v>47</v>
      </c>
      <c r="E39" s="59"/>
      <c r="F39" s="404">
        <f>+D39*E39</f>
        <v>0</v>
      </c>
      <c r="G39" s="141"/>
      <c r="H39" s="377"/>
      <c r="I39" s="376"/>
    </row>
    <row r="40" spans="1:9" s="58" customFormat="1" ht="15.75" customHeight="1" x14ac:dyDescent="0.15">
      <c r="A40" s="399"/>
      <c r="B40" s="553" t="s">
        <v>591</v>
      </c>
      <c r="C40" s="400" t="s">
        <v>1</v>
      </c>
      <c r="D40" s="401">
        <v>47</v>
      </c>
      <c r="E40" s="59"/>
      <c r="F40" s="404">
        <f>+D40*E40</f>
        <v>0</v>
      </c>
      <c r="G40" s="141"/>
      <c r="H40" s="377"/>
      <c r="I40" s="376"/>
    </row>
    <row r="41" spans="1:9" s="58" customFormat="1" ht="15.75" customHeight="1" x14ac:dyDescent="0.15">
      <c r="A41" s="780"/>
      <c r="B41" s="788"/>
      <c r="C41" s="594"/>
      <c r="D41" s="595"/>
      <c r="E41" s="742"/>
      <c r="F41" s="596"/>
      <c r="G41" s="141"/>
      <c r="H41" s="377"/>
      <c r="I41" s="376"/>
    </row>
    <row r="42" spans="1:9" s="58" customFormat="1" ht="15.75" customHeight="1" x14ac:dyDescent="0.15">
      <c r="A42" s="793"/>
      <c r="B42" s="794"/>
      <c r="C42" s="795"/>
      <c r="D42" s="796"/>
      <c r="E42" s="733"/>
      <c r="F42" s="797"/>
      <c r="G42" s="141"/>
      <c r="H42" s="377"/>
      <c r="I42" s="376"/>
    </row>
    <row r="43" spans="1:9" s="58" customFormat="1" ht="15.75" customHeight="1" x14ac:dyDescent="0.15">
      <c r="A43" s="350"/>
      <c r="B43" s="351" t="s">
        <v>113</v>
      </c>
      <c r="C43" s="352"/>
      <c r="D43" s="353"/>
      <c r="E43" s="743"/>
      <c r="F43" s="354">
        <f>SUM(F11:F40)</f>
        <v>0</v>
      </c>
      <c r="G43" s="141"/>
      <c r="H43" s="377"/>
      <c r="I43" s="376"/>
    </row>
    <row r="44" spans="1:9" s="58" customFormat="1" ht="15.75" customHeight="1" x14ac:dyDescent="0.15">
      <c r="A44" s="355"/>
      <c r="B44" s="356"/>
      <c r="C44" s="357"/>
      <c r="D44" s="358"/>
      <c r="E44" s="359"/>
      <c r="F44" s="360"/>
      <c r="G44" s="141"/>
      <c r="H44" s="377"/>
      <c r="I44" s="376"/>
    </row>
    <row r="45" spans="1:9" s="58" customFormat="1" ht="15.75" customHeight="1" x14ac:dyDescent="0.15">
      <c r="A45" s="350"/>
      <c r="B45" s="351" t="s">
        <v>114</v>
      </c>
      <c r="C45" s="352"/>
      <c r="D45" s="353"/>
      <c r="E45" s="743"/>
      <c r="F45" s="354">
        <f>F43</f>
        <v>0</v>
      </c>
      <c r="G45" s="141"/>
      <c r="H45" s="377"/>
      <c r="I45" s="376"/>
    </row>
    <row r="46" spans="1:9" s="58" customFormat="1" ht="15.75" customHeight="1" x14ac:dyDescent="0.15">
      <c r="A46" s="798"/>
      <c r="B46" s="799"/>
      <c r="C46" s="800"/>
      <c r="D46" s="692"/>
      <c r="E46" s="744"/>
      <c r="F46" s="801"/>
      <c r="G46" s="141"/>
      <c r="H46" s="377"/>
      <c r="I46" s="376"/>
    </row>
    <row r="47" spans="1:9" s="58" customFormat="1" ht="15.75" customHeight="1" x14ac:dyDescent="0.15">
      <c r="A47" s="789"/>
      <c r="B47" s="790"/>
      <c r="C47" s="588"/>
      <c r="D47" s="589"/>
      <c r="E47" s="741"/>
      <c r="F47" s="609"/>
      <c r="G47" s="141"/>
      <c r="H47" s="377"/>
      <c r="I47" s="376"/>
    </row>
    <row r="48" spans="1:9" s="58" customFormat="1" ht="15.75" customHeight="1" x14ac:dyDescent="0.15">
      <c r="A48" s="399" t="s">
        <v>380</v>
      </c>
      <c r="B48" s="311" t="s">
        <v>130</v>
      </c>
      <c r="C48" s="400" t="s">
        <v>33</v>
      </c>
      <c r="D48" s="407">
        <v>25</v>
      </c>
      <c r="E48" s="59"/>
      <c r="F48" s="404">
        <f>+D48*E48</f>
        <v>0</v>
      </c>
      <c r="G48" s="141"/>
      <c r="H48" s="377"/>
      <c r="I48" s="376"/>
    </row>
    <row r="49" spans="1:9" s="58" customFormat="1" ht="15.75" customHeight="1" x14ac:dyDescent="0.15">
      <c r="A49" s="399"/>
      <c r="B49" s="258"/>
      <c r="C49" s="400"/>
      <c r="D49" s="401"/>
      <c r="E49" s="59"/>
      <c r="F49" s="404"/>
      <c r="G49" s="141"/>
      <c r="H49" s="377"/>
      <c r="I49" s="376"/>
    </row>
    <row r="50" spans="1:9" s="58" customFormat="1" ht="15.75" customHeight="1" x14ac:dyDescent="0.15">
      <c r="A50" s="399" t="s">
        <v>425</v>
      </c>
      <c r="B50" s="311" t="s">
        <v>249</v>
      </c>
      <c r="C50" s="400"/>
      <c r="D50" s="401"/>
      <c r="E50" s="59"/>
      <c r="F50" s="404"/>
      <c r="G50" s="141"/>
      <c r="H50" s="377"/>
      <c r="I50" s="376"/>
    </row>
    <row r="51" spans="1:9" s="58" customFormat="1" ht="15.75" customHeight="1" x14ac:dyDescent="0.15">
      <c r="A51" s="399"/>
      <c r="B51" s="310" t="s">
        <v>250</v>
      </c>
      <c r="C51" s="400" t="s">
        <v>33</v>
      </c>
      <c r="D51" s="407">
        <v>3</v>
      </c>
      <c r="E51" s="59"/>
      <c r="F51" s="404">
        <f>+D51*E51</f>
        <v>0</v>
      </c>
      <c r="G51" s="141"/>
      <c r="H51" s="377"/>
      <c r="I51" s="376"/>
    </row>
    <row r="52" spans="1:9" s="58" customFormat="1" ht="15.75" customHeight="1" x14ac:dyDescent="0.15">
      <c r="A52" s="71"/>
      <c r="B52" s="791"/>
      <c r="C52" s="787"/>
      <c r="D52" s="72"/>
      <c r="E52" s="792"/>
      <c r="F52" s="73"/>
      <c r="G52" s="141"/>
      <c r="H52" s="377"/>
      <c r="I52" s="376"/>
    </row>
    <row r="53" spans="1:9" s="58" customFormat="1" ht="15.75" customHeight="1" x14ac:dyDescent="0.15">
      <c r="A53" s="46"/>
      <c r="B53" s="74"/>
      <c r="C53" s="48"/>
      <c r="D53" s="69"/>
      <c r="E53" s="733"/>
      <c r="F53" s="55"/>
      <c r="G53" s="141"/>
      <c r="H53" s="377"/>
      <c r="I53" s="376"/>
    </row>
    <row r="54" spans="1:9" s="58" customFormat="1" ht="15.75" customHeight="1" x14ac:dyDescent="0.15">
      <c r="A54" s="51" t="s">
        <v>30</v>
      </c>
      <c r="B54" s="52" t="s">
        <v>25</v>
      </c>
      <c r="C54" s="53" t="s">
        <v>13</v>
      </c>
      <c r="D54" s="70"/>
      <c r="E54" s="734"/>
      <c r="F54" s="56">
        <f>SUM(F45:F52)</f>
        <v>0</v>
      </c>
      <c r="G54" s="141"/>
      <c r="H54" s="377"/>
      <c r="I54" s="376"/>
    </row>
    <row r="55" spans="1:9" s="58" customFormat="1" ht="15.75" customHeight="1" x14ac:dyDescent="0.15">
      <c r="A55" s="26"/>
      <c r="B55" s="27"/>
      <c r="C55" s="10"/>
      <c r="D55" s="76"/>
      <c r="E55" s="735"/>
      <c r="F55" s="64"/>
      <c r="G55" s="141"/>
      <c r="H55" s="377"/>
      <c r="I55" s="376"/>
    </row>
    <row r="56" spans="1:9" s="58" customFormat="1" ht="15.75" customHeight="1" x14ac:dyDescent="0.15">
      <c r="A56" s="9"/>
      <c r="B56" s="75"/>
      <c r="C56" s="10"/>
      <c r="D56" s="76"/>
      <c r="E56" s="575"/>
      <c r="F56" s="64"/>
      <c r="G56" s="141"/>
      <c r="H56" s="377"/>
      <c r="I56" s="376"/>
    </row>
    <row r="57" spans="1:9" s="60" customFormat="1" ht="15.75" customHeight="1" x14ac:dyDescent="0.15">
      <c r="A57" s="65" t="s">
        <v>26</v>
      </c>
      <c r="B57" s="66" t="s">
        <v>3</v>
      </c>
      <c r="C57" s="31"/>
      <c r="D57" s="31"/>
      <c r="E57" s="708"/>
      <c r="F57" s="67"/>
      <c r="G57" s="153"/>
      <c r="H57" s="378"/>
      <c r="I57" s="376"/>
    </row>
    <row r="58" spans="1:9" s="60" customFormat="1" ht="15.75" customHeight="1" x14ac:dyDescent="0.15">
      <c r="A58" s="65" t="s">
        <v>4</v>
      </c>
      <c r="B58" s="66" t="s">
        <v>7</v>
      </c>
      <c r="C58" s="31"/>
      <c r="D58" s="62"/>
      <c r="E58" s="708"/>
      <c r="F58" s="67"/>
      <c r="G58" s="153"/>
      <c r="H58" s="378"/>
      <c r="I58" s="376"/>
    </row>
    <row r="59" spans="1:9" s="60" customFormat="1" ht="15.75" customHeight="1" x14ac:dyDescent="0.15">
      <c r="A59" s="35" t="s">
        <v>18</v>
      </c>
      <c r="B59" s="36" t="s">
        <v>19</v>
      </c>
      <c r="C59" s="37" t="s">
        <v>20</v>
      </c>
      <c r="D59" s="38" t="s">
        <v>21</v>
      </c>
      <c r="E59" s="732" t="s">
        <v>22</v>
      </c>
      <c r="F59" s="39" t="s">
        <v>23</v>
      </c>
      <c r="G59" s="153"/>
      <c r="H59" s="377"/>
      <c r="I59" s="376"/>
    </row>
    <row r="60" spans="1:9" s="60" customFormat="1" ht="15.75" customHeight="1" x14ac:dyDescent="0.15">
      <c r="A60" s="77"/>
      <c r="B60" s="91"/>
      <c r="C60" s="78"/>
      <c r="D60" s="79"/>
      <c r="E60" s="736"/>
      <c r="F60" s="80"/>
      <c r="G60" s="153"/>
      <c r="H60" s="377"/>
      <c r="I60" s="376"/>
    </row>
    <row r="61" spans="1:9" s="60" customFormat="1" ht="15.75" customHeight="1" x14ac:dyDescent="0.15">
      <c r="A61" s="399" t="s">
        <v>74</v>
      </c>
      <c r="B61" s="763" t="s">
        <v>210</v>
      </c>
      <c r="C61" s="86"/>
      <c r="D61" s="551"/>
      <c r="E61" s="737"/>
      <c r="F61" s="552"/>
      <c r="G61" s="153"/>
      <c r="H61" s="377"/>
      <c r="I61" s="376"/>
    </row>
    <row r="62" spans="1:9" s="60" customFormat="1" ht="15.75" customHeight="1" x14ac:dyDescent="0.15">
      <c r="A62" s="549"/>
      <c r="B62" s="629" t="s">
        <v>229</v>
      </c>
      <c r="C62" s="400" t="s">
        <v>1</v>
      </c>
      <c r="D62" s="401">
        <v>540</v>
      </c>
      <c r="E62" s="321"/>
      <c r="F62" s="404">
        <f>+D62*E62</f>
        <v>0</v>
      </c>
      <c r="G62" s="153"/>
      <c r="H62" s="377"/>
      <c r="I62" s="376"/>
    </row>
    <row r="63" spans="1:9" s="60" customFormat="1" ht="15.75" customHeight="1" x14ac:dyDescent="0.15">
      <c r="A63" s="549"/>
      <c r="B63" s="629" t="s">
        <v>211</v>
      </c>
      <c r="C63" s="400" t="s">
        <v>1</v>
      </c>
      <c r="D63" s="407">
        <v>331</v>
      </c>
      <c r="E63" s="321"/>
      <c r="F63" s="404">
        <f>+D63*E63</f>
        <v>0</v>
      </c>
      <c r="G63" s="153"/>
      <c r="H63" s="377"/>
      <c r="I63" s="376"/>
    </row>
    <row r="64" spans="1:9" s="60" customFormat="1" ht="15.75" customHeight="1" x14ac:dyDescent="0.15">
      <c r="A64" s="549"/>
      <c r="B64" s="550"/>
      <c r="C64" s="86"/>
      <c r="D64" s="551"/>
      <c r="E64" s="321"/>
      <c r="F64" s="552"/>
      <c r="G64" s="153"/>
      <c r="H64" s="377"/>
      <c r="I64" s="376"/>
    </row>
    <row r="65" spans="1:9" s="60" customFormat="1" ht="15.75" customHeight="1" x14ac:dyDescent="0.15">
      <c r="A65" s="399" t="s">
        <v>183</v>
      </c>
      <c r="B65" s="311" t="s">
        <v>75</v>
      </c>
      <c r="C65" s="308" t="s">
        <v>13</v>
      </c>
      <c r="D65" s="309"/>
      <c r="E65" s="321"/>
      <c r="F65" s="316"/>
      <c r="G65" s="153"/>
      <c r="H65" s="377"/>
      <c r="I65" s="376"/>
    </row>
    <row r="66" spans="1:9" s="60" customFormat="1" ht="15.75" customHeight="1" x14ac:dyDescent="0.15">
      <c r="A66" s="306" t="s">
        <v>13</v>
      </c>
      <c r="B66" s="315" t="s">
        <v>184</v>
      </c>
      <c r="C66" s="308" t="s">
        <v>13</v>
      </c>
      <c r="D66" s="309"/>
      <c r="E66" s="321"/>
      <c r="F66" s="316"/>
      <c r="G66" s="153"/>
      <c r="H66" s="377"/>
      <c r="I66" s="376"/>
    </row>
    <row r="67" spans="1:9" s="60" customFormat="1" ht="15.75" customHeight="1" x14ac:dyDescent="0.15">
      <c r="A67" s="381"/>
      <c r="B67" s="553" t="s">
        <v>186</v>
      </c>
      <c r="C67" s="405" t="s">
        <v>1</v>
      </c>
      <c r="D67" s="407">
        <v>106</v>
      </c>
      <c r="E67" s="321"/>
      <c r="F67" s="557">
        <f>+D67*E67</f>
        <v>0</v>
      </c>
      <c r="G67" s="153"/>
      <c r="H67" s="377"/>
      <c r="I67" s="376"/>
    </row>
    <row r="68" spans="1:9" s="60" customFormat="1" ht="15.75" customHeight="1" x14ac:dyDescent="0.15">
      <c r="A68" s="381"/>
      <c r="B68" s="553" t="s">
        <v>395</v>
      </c>
      <c r="C68" s="405" t="s">
        <v>1</v>
      </c>
      <c r="D68" s="407">
        <v>54</v>
      </c>
      <c r="E68" s="321"/>
      <c r="F68" s="557">
        <f t="shared" ref="F68:F71" si="5">+D68*E68</f>
        <v>0</v>
      </c>
      <c r="G68" s="153"/>
      <c r="H68" s="377"/>
      <c r="I68" s="376"/>
    </row>
    <row r="69" spans="1:9" s="60" customFormat="1" ht="15.75" customHeight="1" x14ac:dyDescent="0.15">
      <c r="A69" s="306"/>
      <c r="B69" s="315" t="s">
        <v>185</v>
      </c>
      <c r="C69" s="308"/>
      <c r="D69" s="309"/>
      <c r="E69" s="321"/>
      <c r="F69" s="557"/>
      <c r="G69" s="153"/>
      <c r="H69" s="377"/>
      <c r="I69" s="376"/>
    </row>
    <row r="70" spans="1:9" s="60" customFormat="1" ht="15.75" customHeight="1" x14ac:dyDescent="0.15">
      <c r="A70" s="306"/>
      <c r="B70" s="553" t="s">
        <v>187</v>
      </c>
      <c r="C70" s="308" t="s">
        <v>1</v>
      </c>
      <c r="D70" s="407">
        <v>268</v>
      </c>
      <c r="E70" s="321"/>
      <c r="F70" s="557">
        <f t="shared" si="5"/>
        <v>0</v>
      </c>
      <c r="G70" s="153"/>
      <c r="H70" s="377"/>
      <c r="I70" s="376"/>
    </row>
    <row r="71" spans="1:9" s="60" customFormat="1" ht="15.75" customHeight="1" x14ac:dyDescent="0.15">
      <c r="A71" s="381"/>
      <c r="B71" s="553" t="s">
        <v>395</v>
      </c>
      <c r="C71" s="405" t="s">
        <v>1</v>
      </c>
      <c r="D71" s="407">
        <v>63</v>
      </c>
      <c r="E71" s="321"/>
      <c r="F71" s="557">
        <f t="shared" si="5"/>
        <v>0</v>
      </c>
      <c r="G71" s="153"/>
      <c r="H71" s="377"/>
      <c r="I71" s="376"/>
    </row>
    <row r="72" spans="1:9" s="60" customFormat="1" ht="15.75" customHeight="1" x14ac:dyDescent="0.15">
      <c r="A72" s="306" t="s">
        <v>13</v>
      </c>
      <c r="B72" s="258"/>
      <c r="C72" s="308"/>
      <c r="D72" s="309"/>
      <c r="E72" s="321"/>
      <c r="F72" s="316"/>
      <c r="G72" s="153"/>
      <c r="H72" s="377"/>
      <c r="I72" s="376"/>
    </row>
    <row r="73" spans="1:9" s="60" customFormat="1" ht="15.75" customHeight="1" x14ac:dyDescent="0.15">
      <c r="A73" s="381" t="s">
        <v>213</v>
      </c>
      <c r="B73" s="311" t="s">
        <v>54</v>
      </c>
      <c r="C73" s="308" t="s">
        <v>13</v>
      </c>
      <c r="D73" s="309"/>
      <c r="E73" s="321"/>
      <c r="F73" s="316"/>
      <c r="G73" s="154"/>
      <c r="H73" s="377"/>
      <c r="I73" s="376"/>
    </row>
    <row r="74" spans="1:9" s="60" customFormat="1" ht="15.75" customHeight="1" x14ac:dyDescent="0.15">
      <c r="A74" s="381"/>
      <c r="B74" s="315" t="s">
        <v>184</v>
      </c>
      <c r="C74" s="400"/>
      <c r="D74" s="401"/>
      <c r="E74" s="321"/>
      <c r="F74" s="404"/>
      <c r="G74" s="154"/>
      <c r="H74" s="377"/>
      <c r="I74" s="376"/>
    </row>
    <row r="75" spans="1:9" s="60" customFormat="1" ht="15.75" customHeight="1" x14ac:dyDescent="0.15">
      <c r="A75" s="381" t="s">
        <v>13</v>
      </c>
      <c r="B75" s="553" t="s">
        <v>186</v>
      </c>
      <c r="C75" s="405" t="s">
        <v>1</v>
      </c>
      <c r="D75" s="407">
        <v>310</v>
      </c>
      <c r="E75" s="321"/>
      <c r="F75" s="557">
        <f>+D75*E75</f>
        <v>0</v>
      </c>
      <c r="G75" s="154"/>
      <c r="H75" s="377"/>
      <c r="I75" s="376"/>
    </row>
    <row r="76" spans="1:9" s="60" customFormat="1" ht="15.75" customHeight="1" x14ac:dyDescent="0.15">
      <c r="A76" s="381"/>
      <c r="B76" s="553" t="s">
        <v>395</v>
      </c>
      <c r="C76" s="405" t="s">
        <v>1</v>
      </c>
      <c r="D76" s="407">
        <v>35</v>
      </c>
      <c r="E76" s="321"/>
      <c r="F76" s="557">
        <f t="shared" ref="F76" si="6">+D76*E76</f>
        <v>0</v>
      </c>
      <c r="G76" s="153"/>
      <c r="H76" s="377"/>
      <c r="I76" s="376"/>
    </row>
    <row r="77" spans="1:9" s="60" customFormat="1" ht="15.75" customHeight="1" x14ac:dyDescent="0.15">
      <c r="A77" s="399"/>
      <c r="B77" s="553"/>
      <c r="C77" s="400"/>
      <c r="D77" s="407"/>
      <c r="E77" s="321"/>
      <c r="F77" s="404"/>
      <c r="G77" s="153"/>
      <c r="H77" s="377"/>
      <c r="I77" s="376"/>
    </row>
    <row r="78" spans="1:9" s="60" customFormat="1" ht="15.75" customHeight="1" x14ac:dyDescent="0.15">
      <c r="A78" s="399" t="s">
        <v>248</v>
      </c>
      <c r="B78" s="770" t="s">
        <v>682</v>
      </c>
      <c r="C78" s="308"/>
      <c r="D78" s="407"/>
      <c r="E78" s="321"/>
      <c r="F78" s="316"/>
      <c r="G78" s="154"/>
      <c r="H78" s="377"/>
      <c r="I78" s="376"/>
    </row>
    <row r="79" spans="1:9" s="60" customFormat="1" ht="15.75" customHeight="1" x14ac:dyDescent="0.15">
      <c r="A79" s="399"/>
      <c r="B79" s="601" t="s">
        <v>683</v>
      </c>
      <c r="C79" s="400" t="s">
        <v>1</v>
      </c>
      <c r="D79" s="407">
        <v>158</v>
      </c>
      <c r="E79" s="321"/>
      <c r="F79" s="404">
        <f>+D79*E79</f>
        <v>0</v>
      </c>
      <c r="G79" s="154"/>
      <c r="H79" s="377"/>
      <c r="I79" s="376"/>
    </row>
    <row r="80" spans="1:9" s="60" customFormat="1" ht="15.75" customHeight="1" x14ac:dyDescent="0.15">
      <c r="A80" s="381"/>
      <c r="B80" s="311"/>
      <c r="C80" s="405"/>
      <c r="D80" s="407"/>
      <c r="E80" s="321"/>
      <c r="F80" s="557"/>
      <c r="G80" s="154"/>
      <c r="H80" s="377"/>
      <c r="I80" s="376"/>
    </row>
    <row r="81" spans="1:9" s="60" customFormat="1" ht="15.75" customHeight="1" x14ac:dyDescent="0.15">
      <c r="A81" s="381" t="s">
        <v>370</v>
      </c>
      <c r="B81" s="311" t="s">
        <v>382</v>
      </c>
      <c r="C81" s="308"/>
      <c r="D81" s="331"/>
      <c r="E81" s="321"/>
      <c r="F81" s="316"/>
      <c r="G81" s="154"/>
      <c r="H81" s="377"/>
      <c r="I81" s="376"/>
    </row>
    <row r="82" spans="1:9" s="60" customFormat="1" ht="15.75" customHeight="1" x14ac:dyDescent="0.15">
      <c r="A82" s="600"/>
      <c r="B82" s="601" t="s">
        <v>510</v>
      </c>
      <c r="C82" s="400" t="s">
        <v>1</v>
      </c>
      <c r="D82" s="331">
        <v>20</v>
      </c>
      <c r="E82" s="321"/>
      <c r="F82" s="404">
        <f>+D82*E82</f>
        <v>0</v>
      </c>
      <c r="G82" s="154"/>
      <c r="H82" s="377"/>
      <c r="I82" s="376"/>
    </row>
    <row r="83" spans="1:9" s="60" customFormat="1" ht="15.75" customHeight="1" x14ac:dyDescent="0.15">
      <c r="A83" s="600"/>
      <c r="B83" s="770"/>
      <c r="C83" s="771"/>
      <c r="D83" s="772"/>
      <c r="E83" s="321"/>
      <c r="F83" s="317"/>
      <c r="G83" s="154"/>
      <c r="H83" s="377"/>
      <c r="I83" s="376"/>
    </row>
    <row r="84" spans="1:9" s="60" customFormat="1" ht="15.75" customHeight="1" x14ac:dyDescent="0.15">
      <c r="A84" s="381" t="s">
        <v>385</v>
      </c>
      <c r="B84" s="311" t="s">
        <v>386</v>
      </c>
      <c r="C84" s="400"/>
      <c r="D84" s="331"/>
      <c r="E84" s="321"/>
      <c r="F84" s="404"/>
      <c r="G84" s="154"/>
      <c r="H84" s="377"/>
      <c r="I84" s="376"/>
    </row>
    <row r="85" spans="1:9" s="60" customFormat="1" ht="15.75" customHeight="1" x14ac:dyDescent="0.15">
      <c r="A85" s="600"/>
      <c r="B85" s="315" t="s">
        <v>511</v>
      </c>
      <c r="C85" s="400" t="s">
        <v>1</v>
      </c>
      <c r="D85" s="407">
        <v>7</v>
      </c>
      <c r="E85" s="321"/>
      <c r="F85" s="404">
        <f>+D85*E85</f>
        <v>0</v>
      </c>
      <c r="G85" s="154"/>
      <c r="H85" s="377"/>
      <c r="I85" s="376"/>
    </row>
    <row r="86" spans="1:9" ht="15.75" x14ac:dyDescent="0.15">
      <c r="A86" s="71"/>
      <c r="B86" s="81"/>
      <c r="C86" s="82"/>
      <c r="D86" s="72"/>
      <c r="E86" s="738"/>
      <c r="F86" s="73"/>
      <c r="G86" s="155"/>
      <c r="H86" s="377"/>
      <c r="I86" s="376"/>
    </row>
    <row r="87" spans="1:9" ht="15.75" x14ac:dyDescent="0.15">
      <c r="A87" s="83"/>
      <c r="B87" s="84"/>
      <c r="C87" s="53"/>
      <c r="D87" s="70"/>
      <c r="E87" s="739"/>
      <c r="F87" s="55"/>
      <c r="G87" s="155"/>
      <c r="H87" s="377"/>
      <c r="I87" s="376"/>
    </row>
    <row r="88" spans="1:9" ht="15.75" x14ac:dyDescent="0.15">
      <c r="A88" s="51" t="s">
        <v>4</v>
      </c>
      <c r="B88" s="52" t="s">
        <v>25</v>
      </c>
      <c r="C88" s="53"/>
      <c r="D88" s="70"/>
      <c r="E88" s="734"/>
      <c r="F88" s="56">
        <f>SUM(F62:F86)</f>
        <v>0</v>
      </c>
      <c r="G88" s="155"/>
      <c r="H88" s="379"/>
      <c r="I88" s="376"/>
    </row>
    <row r="89" spans="1:9" ht="15.75" x14ac:dyDescent="0.15">
      <c r="A89" s="26"/>
      <c r="B89" s="27"/>
      <c r="C89" s="10"/>
      <c r="D89" s="76"/>
      <c r="E89" s="735"/>
      <c r="F89" s="64"/>
      <c r="G89" s="155"/>
      <c r="H89" s="379"/>
      <c r="I89" s="376"/>
    </row>
    <row r="90" spans="1:9" ht="15.75" x14ac:dyDescent="0.15">
      <c r="A90" s="26"/>
      <c r="B90" s="27"/>
      <c r="C90" s="10"/>
      <c r="D90" s="76"/>
      <c r="E90" s="735"/>
      <c r="F90" s="64"/>
      <c r="G90" s="155"/>
      <c r="H90" s="379"/>
      <c r="I90" s="376"/>
    </row>
    <row r="91" spans="1:9" ht="15.75" x14ac:dyDescent="0.15">
      <c r="A91" s="65" t="s">
        <v>26</v>
      </c>
      <c r="B91" s="66" t="s">
        <v>3</v>
      </c>
      <c r="C91" s="31"/>
      <c r="D91" s="85"/>
      <c r="E91" s="708"/>
      <c r="F91" s="67"/>
      <c r="G91" s="155"/>
      <c r="H91" s="379"/>
      <c r="I91" s="376"/>
    </row>
    <row r="92" spans="1:9" ht="15.75" x14ac:dyDescent="0.15">
      <c r="A92" s="65" t="s">
        <v>35</v>
      </c>
      <c r="B92" s="66" t="s">
        <v>10</v>
      </c>
      <c r="C92" s="31"/>
      <c r="D92" s="62"/>
      <c r="E92" s="708"/>
      <c r="F92" s="67"/>
      <c r="G92" s="155"/>
      <c r="H92" s="379"/>
      <c r="I92" s="376"/>
    </row>
    <row r="93" spans="1:9" ht="15.75" x14ac:dyDescent="0.15">
      <c r="A93" s="581" t="s">
        <v>18</v>
      </c>
      <c r="B93" s="582" t="s">
        <v>19</v>
      </c>
      <c r="C93" s="583" t="s">
        <v>20</v>
      </c>
      <c r="D93" s="584" t="s">
        <v>21</v>
      </c>
      <c r="E93" s="740" t="s">
        <v>22</v>
      </c>
      <c r="F93" s="585" t="s">
        <v>23</v>
      </c>
      <c r="G93" s="155"/>
      <c r="H93" s="379"/>
      <c r="I93" s="376"/>
    </row>
    <row r="94" spans="1:9" ht="15.75" x14ac:dyDescent="0.15">
      <c r="A94" s="77"/>
      <c r="B94" s="590"/>
      <c r="C94" s="78"/>
      <c r="D94" s="79"/>
      <c r="E94" s="741"/>
      <c r="F94" s="80"/>
      <c r="G94" s="155"/>
      <c r="H94" s="379"/>
      <c r="I94" s="376"/>
    </row>
    <row r="95" spans="1:9" ht="15.75" x14ac:dyDescent="0.15">
      <c r="A95" s="399" t="s">
        <v>34</v>
      </c>
      <c r="B95" s="764" t="s">
        <v>225</v>
      </c>
      <c r="C95" s="400"/>
      <c r="D95" s="401"/>
      <c r="E95" s="321"/>
      <c r="F95" s="317"/>
      <c r="G95" s="155"/>
      <c r="H95" s="379"/>
      <c r="I95" s="376"/>
    </row>
    <row r="96" spans="1:9" ht="15.75" x14ac:dyDescent="0.15">
      <c r="A96" s="549"/>
      <c r="B96" s="765" t="s">
        <v>372</v>
      </c>
      <c r="C96" s="86"/>
      <c r="D96" s="551"/>
      <c r="E96" s="321"/>
      <c r="F96" s="404"/>
      <c r="G96" s="155"/>
      <c r="H96" s="379"/>
      <c r="I96" s="376"/>
    </row>
    <row r="97" spans="1:9" ht="15.75" x14ac:dyDescent="0.15">
      <c r="A97" s="549"/>
      <c r="B97" s="608" t="s">
        <v>351</v>
      </c>
      <c r="C97" s="86" t="s">
        <v>2</v>
      </c>
      <c r="D97" s="401">
        <v>1</v>
      </c>
      <c r="E97" s="321"/>
      <c r="F97" s="404">
        <f>+D97*E97</f>
        <v>0</v>
      </c>
      <c r="G97" s="155"/>
      <c r="H97" s="379"/>
      <c r="I97" s="376"/>
    </row>
    <row r="98" spans="1:9" ht="15.75" x14ac:dyDescent="0.15">
      <c r="A98" s="549"/>
      <c r="B98" s="608" t="s">
        <v>352</v>
      </c>
      <c r="C98" s="86" t="s">
        <v>2</v>
      </c>
      <c r="D98" s="401">
        <v>4</v>
      </c>
      <c r="E98" s="321"/>
      <c r="F98" s="404">
        <f t="shared" ref="F98:F100" si="7">+D98*E98</f>
        <v>0</v>
      </c>
      <c r="G98" s="155"/>
      <c r="H98" s="379"/>
      <c r="I98" s="376"/>
    </row>
    <row r="99" spans="1:9" ht="15.75" x14ac:dyDescent="0.15">
      <c r="A99" s="549"/>
      <c r="B99" s="608" t="s">
        <v>528</v>
      </c>
      <c r="C99" s="86" t="s">
        <v>2</v>
      </c>
      <c r="D99" s="401">
        <v>1</v>
      </c>
      <c r="E99" s="321"/>
      <c r="F99" s="404">
        <f t="shared" si="7"/>
        <v>0</v>
      </c>
      <c r="G99" s="155"/>
      <c r="H99" s="379"/>
      <c r="I99" s="376"/>
    </row>
    <row r="100" spans="1:9" ht="15.75" x14ac:dyDescent="0.15">
      <c r="A100" s="549"/>
      <c r="B100" s="608" t="s">
        <v>534</v>
      </c>
      <c r="C100" s="86" t="s">
        <v>2</v>
      </c>
      <c r="D100" s="401">
        <v>1</v>
      </c>
      <c r="E100" s="321"/>
      <c r="F100" s="404">
        <f t="shared" si="7"/>
        <v>0</v>
      </c>
      <c r="G100" s="155"/>
      <c r="H100" s="379"/>
      <c r="I100" s="376"/>
    </row>
    <row r="101" spans="1:9" ht="15.75" x14ac:dyDescent="0.15">
      <c r="A101" s="549"/>
      <c r="B101" s="608" t="s">
        <v>529</v>
      </c>
      <c r="C101" s="86" t="s">
        <v>2</v>
      </c>
      <c r="D101" s="401">
        <v>1</v>
      </c>
      <c r="E101" s="321"/>
      <c r="F101" s="404">
        <f t="shared" ref="F101:F105" si="8">+D101*E101</f>
        <v>0</v>
      </c>
      <c r="G101" s="155"/>
      <c r="H101" s="379"/>
      <c r="I101" s="376"/>
    </row>
    <row r="102" spans="1:9" ht="15.75" x14ac:dyDescent="0.15">
      <c r="A102" s="549"/>
      <c r="B102" s="765" t="s">
        <v>530</v>
      </c>
      <c r="C102" s="86"/>
      <c r="D102" s="610"/>
      <c r="E102" s="321"/>
      <c r="F102" s="317"/>
      <c r="G102" s="155"/>
      <c r="H102" s="379"/>
      <c r="I102" s="376"/>
    </row>
    <row r="103" spans="1:9" ht="15.75" x14ac:dyDescent="0.15">
      <c r="A103" s="549"/>
      <c r="B103" s="608" t="s">
        <v>531</v>
      </c>
      <c r="C103" s="86" t="s">
        <v>2</v>
      </c>
      <c r="D103" s="610">
        <v>3</v>
      </c>
      <c r="E103" s="321"/>
      <c r="F103" s="404">
        <f t="shared" si="8"/>
        <v>0</v>
      </c>
      <c r="G103" s="155"/>
      <c r="H103" s="379"/>
      <c r="I103" s="376"/>
    </row>
    <row r="104" spans="1:9" ht="15.75" x14ac:dyDescent="0.15">
      <c r="A104" s="549"/>
      <c r="B104" s="608" t="s">
        <v>532</v>
      </c>
      <c r="C104" s="86" t="s">
        <v>2</v>
      </c>
      <c r="D104" s="610">
        <v>3</v>
      </c>
      <c r="E104" s="321"/>
      <c r="F104" s="404">
        <f t="shared" si="8"/>
        <v>0</v>
      </c>
      <c r="G104" s="155"/>
      <c r="H104" s="379"/>
      <c r="I104" s="376"/>
    </row>
    <row r="105" spans="1:9" ht="15.75" x14ac:dyDescent="0.15">
      <c r="A105" s="549"/>
      <c r="B105" s="608" t="s">
        <v>533</v>
      </c>
      <c r="C105" s="86" t="s">
        <v>2</v>
      </c>
      <c r="D105" s="610">
        <v>1</v>
      </c>
      <c r="E105" s="321"/>
      <c r="F105" s="404">
        <f t="shared" si="8"/>
        <v>0</v>
      </c>
      <c r="G105" s="155"/>
      <c r="H105" s="379"/>
      <c r="I105" s="376"/>
    </row>
    <row r="106" spans="1:9" ht="15.75" x14ac:dyDescent="0.15">
      <c r="A106" s="549"/>
      <c r="B106" s="765" t="s">
        <v>373</v>
      </c>
      <c r="C106" s="86"/>
      <c r="D106" s="551"/>
      <c r="E106" s="321"/>
      <c r="F106" s="317"/>
      <c r="G106" s="155"/>
      <c r="H106" s="379"/>
      <c r="I106" s="376"/>
    </row>
    <row r="107" spans="1:9" ht="15.75" x14ac:dyDescent="0.15">
      <c r="A107" s="549"/>
      <c r="B107" s="608" t="s">
        <v>353</v>
      </c>
      <c r="C107" s="86" t="s">
        <v>2</v>
      </c>
      <c r="D107" s="401">
        <v>1</v>
      </c>
      <c r="E107" s="321"/>
      <c r="F107" s="404">
        <f>+D107*E107</f>
        <v>0</v>
      </c>
      <c r="G107" s="155"/>
      <c r="H107" s="379"/>
      <c r="I107" s="376"/>
    </row>
    <row r="108" spans="1:9" ht="15.75" x14ac:dyDescent="0.15">
      <c r="A108" s="549"/>
      <c r="B108" s="608" t="s">
        <v>354</v>
      </c>
      <c r="C108" s="86" t="s">
        <v>2</v>
      </c>
      <c r="D108" s="401">
        <v>1</v>
      </c>
      <c r="E108" s="321"/>
      <c r="F108" s="404">
        <f t="shared" ref="F108:F120" si="9">+D108*E108</f>
        <v>0</v>
      </c>
      <c r="G108" s="155"/>
      <c r="H108" s="379"/>
      <c r="I108" s="376"/>
    </row>
    <row r="109" spans="1:9" ht="15.75" x14ac:dyDescent="0.15">
      <c r="A109" s="549"/>
      <c r="B109" s="608" t="s">
        <v>355</v>
      </c>
      <c r="C109" s="86" t="s">
        <v>2</v>
      </c>
      <c r="D109" s="401">
        <v>1</v>
      </c>
      <c r="E109" s="321"/>
      <c r="F109" s="404">
        <f t="shared" si="9"/>
        <v>0</v>
      </c>
      <c r="G109" s="155"/>
      <c r="H109" s="379"/>
      <c r="I109" s="376"/>
    </row>
    <row r="110" spans="1:9" ht="15.75" x14ac:dyDescent="0.15">
      <c r="A110" s="549"/>
      <c r="B110" s="608" t="s">
        <v>356</v>
      </c>
      <c r="C110" s="86" t="s">
        <v>2</v>
      </c>
      <c r="D110" s="401">
        <v>6</v>
      </c>
      <c r="E110" s="321"/>
      <c r="F110" s="404">
        <f t="shared" si="9"/>
        <v>0</v>
      </c>
      <c r="G110" s="155"/>
      <c r="H110" s="379"/>
      <c r="I110" s="376"/>
    </row>
    <row r="111" spans="1:9" ht="15.75" x14ac:dyDescent="0.15">
      <c r="A111" s="549"/>
      <c r="B111" s="608" t="s">
        <v>357</v>
      </c>
      <c r="C111" s="86" t="s">
        <v>2</v>
      </c>
      <c r="D111" s="401">
        <v>4</v>
      </c>
      <c r="E111" s="321"/>
      <c r="F111" s="404">
        <f t="shared" si="9"/>
        <v>0</v>
      </c>
      <c r="G111" s="155"/>
      <c r="H111" s="379"/>
      <c r="I111" s="376"/>
    </row>
    <row r="112" spans="1:9" ht="15.75" x14ac:dyDescent="0.15">
      <c r="A112" s="549"/>
      <c r="B112" s="608" t="s">
        <v>358</v>
      </c>
      <c r="C112" s="86" t="s">
        <v>2</v>
      </c>
      <c r="D112" s="401">
        <v>2</v>
      </c>
      <c r="E112" s="321"/>
      <c r="F112" s="404">
        <f t="shared" si="9"/>
        <v>0</v>
      </c>
      <c r="G112" s="155"/>
      <c r="H112" s="379"/>
      <c r="I112" s="376"/>
    </row>
    <row r="113" spans="1:9" ht="15.75" x14ac:dyDescent="0.15">
      <c r="A113" s="549"/>
      <c r="B113" s="608" t="s">
        <v>549</v>
      </c>
      <c r="C113" s="86" t="s">
        <v>2</v>
      </c>
      <c r="D113" s="401">
        <v>1</v>
      </c>
      <c r="E113" s="321"/>
      <c r="F113" s="404">
        <f t="shared" ref="F113" si="10">+D113*E113</f>
        <v>0</v>
      </c>
      <c r="G113" s="155"/>
      <c r="H113" s="379"/>
      <c r="I113" s="376"/>
    </row>
    <row r="114" spans="1:9" ht="15.75" x14ac:dyDescent="0.15">
      <c r="A114" s="549"/>
      <c r="B114" s="608" t="s">
        <v>359</v>
      </c>
      <c r="C114" s="86" t="s">
        <v>2</v>
      </c>
      <c r="D114" s="401">
        <v>7</v>
      </c>
      <c r="E114" s="321"/>
      <c r="F114" s="404">
        <f t="shared" si="9"/>
        <v>0</v>
      </c>
      <c r="G114" s="155"/>
      <c r="H114" s="379"/>
      <c r="I114" s="376"/>
    </row>
    <row r="115" spans="1:9" ht="15.75" x14ac:dyDescent="0.15">
      <c r="A115" s="549"/>
      <c r="B115" s="608" t="s">
        <v>592</v>
      </c>
      <c r="C115" s="86" t="s">
        <v>2</v>
      </c>
      <c r="D115" s="401">
        <v>3</v>
      </c>
      <c r="E115" s="321"/>
      <c r="F115" s="404">
        <f t="shared" ref="F115" si="11">+D115*E115</f>
        <v>0</v>
      </c>
      <c r="G115" s="155"/>
      <c r="H115" s="379"/>
      <c r="I115" s="376"/>
    </row>
    <row r="116" spans="1:9" ht="15.75" x14ac:dyDescent="0.15">
      <c r="A116" s="549"/>
      <c r="B116" s="608"/>
      <c r="C116" s="86"/>
      <c r="D116" s="401"/>
      <c r="E116" s="321"/>
      <c r="F116" s="404"/>
      <c r="G116" s="155"/>
      <c r="H116" s="379"/>
      <c r="I116" s="376"/>
    </row>
    <row r="117" spans="1:9" s="1056" customFormat="1" ht="15.75" x14ac:dyDescent="0.15">
      <c r="A117" s="1050"/>
      <c r="B117" s="765" t="s">
        <v>411</v>
      </c>
      <c r="C117" s="86"/>
      <c r="D117" s="1051"/>
      <c r="E117" s="321"/>
      <c r="F117" s="1052"/>
      <c r="G117" s="1053"/>
      <c r="H117" s="1054"/>
      <c r="I117" s="1055"/>
    </row>
    <row r="118" spans="1:9" s="1056" customFormat="1" ht="15.75" x14ac:dyDescent="0.15">
      <c r="A118" s="1050"/>
      <c r="B118" s="608" t="s">
        <v>513</v>
      </c>
      <c r="C118" s="86" t="s">
        <v>2</v>
      </c>
      <c r="D118" s="401">
        <v>15</v>
      </c>
      <c r="E118" s="321"/>
      <c r="F118" s="404">
        <f t="shared" si="9"/>
        <v>0</v>
      </c>
      <c r="G118" s="1053"/>
      <c r="H118" s="1054"/>
      <c r="I118" s="1055"/>
    </row>
    <row r="119" spans="1:9" s="1056" customFormat="1" ht="15.75" x14ac:dyDescent="0.15">
      <c r="A119" s="1050"/>
      <c r="B119" s="608" t="s">
        <v>512</v>
      </c>
      <c r="C119" s="86" t="s">
        <v>2</v>
      </c>
      <c r="D119" s="401">
        <v>15</v>
      </c>
      <c r="E119" s="321"/>
      <c r="F119" s="404">
        <f t="shared" si="9"/>
        <v>0</v>
      </c>
      <c r="G119" s="1053"/>
      <c r="H119" s="1054"/>
      <c r="I119" s="1055"/>
    </row>
    <row r="120" spans="1:9" s="1056" customFormat="1" ht="15.75" x14ac:dyDescent="0.15">
      <c r="A120" s="1050"/>
      <c r="B120" s="608" t="s">
        <v>730</v>
      </c>
      <c r="C120" s="86" t="s">
        <v>2</v>
      </c>
      <c r="D120" s="401">
        <v>8</v>
      </c>
      <c r="E120" s="321"/>
      <c r="F120" s="404">
        <f t="shared" si="9"/>
        <v>0</v>
      </c>
      <c r="G120" s="1053"/>
      <c r="H120" s="1054"/>
      <c r="I120" s="1055"/>
    </row>
    <row r="121" spans="1:9" s="1056" customFormat="1" ht="15.75" x14ac:dyDescent="0.15">
      <c r="A121" s="1050"/>
      <c r="B121" s="608" t="s">
        <v>514</v>
      </c>
      <c r="C121" s="86" t="s">
        <v>2</v>
      </c>
      <c r="D121" s="401">
        <v>3</v>
      </c>
      <c r="E121" s="321"/>
      <c r="F121" s="404">
        <f t="shared" ref="F121" si="12">+D121*E121</f>
        <v>0</v>
      </c>
      <c r="G121" s="1053"/>
      <c r="H121" s="1054"/>
      <c r="I121" s="1055"/>
    </row>
    <row r="122" spans="1:9" ht="15.75" x14ac:dyDescent="0.15">
      <c r="A122" s="549"/>
      <c r="B122" s="591"/>
      <c r="C122" s="86"/>
      <c r="D122" s="551"/>
      <c r="E122" s="321"/>
      <c r="F122" s="317"/>
      <c r="G122" s="155"/>
      <c r="H122" s="379"/>
      <c r="I122" s="376"/>
    </row>
    <row r="123" spans="1:9" ht="15.75" x14ac:dyDescent="0.15">
      <c r="A123" s="399" t="s">
        <v>190</v>
      </c>
      <c r="B123" s="764" t="s">
        <v>415</v>
      </c>
      <c r="C123" s="41"/>
      <c r="D123" s="45"/>
      <c r="E123" s="321"/>
      <c r="F123" s="317"/>
      <c r="G123" s="155"/>
      <c r="H123" s="379"/>
      <c r="I123" s="376"/>
    </row>
    <row r="124" spans="1:9" ht="15.75" x14ac:dyDescent="0.15">
      <c r="A124" s="549"/>
      <c r="B124" s="88" t="s">
        <v>416</v>
      </c>
      <c r="C124" s="86" t="s">
        <v>2</v>
      </c>
      <c r="D124" s="168">
        <v>8</v>
      </c>
      <c r="E124" s="321"/>
      <c r="F124" s="404">
        <f>+D124*E124</f>
        <v>0</v>
      </c>
      <c r="G124" s="155"/>
      <c r="H124" s="379"/>
      <c r="I124" s="376"/>
    </row>
    <row r="125" spans="1:9" ht="15.75" x14ac:dyDescent="0.15">
      <c r="A125" s="549"/>
      <c r="B125" s="88" t="s">
        <v>731</v>
      </c>
      <c r="C125" s="86" t="s">
        <v>2</v>
      </c>
      <c r="D125" s="168">
        <v>8</v>
      </c>
      <c r="E125" s="321"/>
      <c r="F125" s="404">
        <f t="shared" ref="F125:F127" si="13">+D125*E125</f>
        <v>0</v>
      </c>
      <c r="G125" s="155"/>
      <c r="H125" s="379"/>
      <c r="I125" s="376"/>
    </row>
    <row r="126" spans="1:9" ht="15.75" x14ac:dyDescent="0.15">
      <c r="A126" s="549"/>
      <c r="B126" s="88" t="s">
        <v>417</v>
      </c>
      <c r="C126" s="86" t="s">
        <v>2</v>
      </c>
      <c r="D126" s="168">
        <v>8</v>
      </c>
      <c r="E126" s="321"/>
      <c r="F126" s="404">
        <f t="shared" si="13"/>
        <v>0</v>
      </c>
      <c r="G126" s="155"/>
      <c r="H126" s="379"/>
      <c r="I126" s="376"/>
    </row>
    <row r="127" spans="1:9" ht="15.75" x14ac:dyDescent="0.15">
      <c r="A127" s="549"/>
      <c r="B127" s="88" t="s">
        <v>593</v>
      </c>
      <c r="C127" s="86" t="s">
        <v>2</v>
      </c>
      <c r="D127" s="168">
        <v>8</v>
      </c>
      <c r="E127" s="321"/>
      <c r="F127" s="404">
        <f t="shared" si="13"/>
        <v>0</v>
      </c>
      <c r="G127" s="155"/>
      <c r="H127" s="379"/>
      <c r="I127" s="376"/>
    </row>
    <row r="128" spans="1:9" ht="15.75" x14ac:dyDescent="0.15">
      <c r="A128" s="549"/>
      <c r="B128" s="88" t="s">
        <v>836</v>
      </c>
      <c r="C128" s="86" t="s">
        <v>2</v>
      </c>
      <c r="D128" s="168">
        <v>8</v>
      </c>
      <c r="E128" s="321"/>
      <c r="F128" s="404">
        <f t="shared" ref="F128" si="14">+D128*E128</f>
        <v>0</v>
      </c>
      <c r="G128" s="155"/>
      <c r="H128" s="379"/>
      <c r="I128" s="376"/>
    </row>
    <row r="129" spans="1:9" ht="15.75" x14ac:dyDescent="0.15">
      <c r="A129" s="592"/>
      <c r="B129" s="593"/>
      <c r="C129" s="594"/>
      <c r="D129" s="595"/>
      <c r="E129" s="742"/>
      <c r="F129" s="596"/>
      <c r="G129" s="155"/>
      <c r="H129" s="379"/>
      <c r="I129" s="376"/>
    </row>
    <row r="130" spans="1:9" ht="15.75" x14ac:dyDescent="0.15">
      <c r="A130" s="612"/>
      <c r="B130" s="580"/>
      <c r="C130" s="561"/>
      <c r="D130" s="574"/>
      <c r="E130" s="575"/>
      <c r="F130" s="562"/>
      <c r="G130" s="611"/>
      <c r="H130" s="379"/>
      <c r="I130" s="376"/>
    </row>
    <row r="131" spans="1:9" ht="15.75" x14ac:dyDescent="0.15">
      <c r="A131" s="350"/>
      <c r="B131" s="351" t="s">
        <v>113</v>
      </c>
      <c r="C131" s="352"/>
      <c r="D131" s="353"/>
      <c r="E131" s="743"/>
      <c r="F131" s="354">
        <f>SUM(F97:F128)</f>
        <v>0</v>
      </c>
      <c r="G131" s="155"/>
      <c r="H131" s="379"/>
      <c r="I131" s="376"/>
    </row>
    <row r="132" spans="1:9" ht="15.75" x14ac:dyDescent="0.15">
      <c r="A132" s="355"/>
      <c r="B132" s="356"/>
      <c r="C132" s="357"/>
      <c r="D132" s="358"/>
      <c r="E132" s="359"/>
      <c r="F132" s="360"/>
      <c r="G132" s="155"/>
      <c r="H132" s="379"/>
      <c r="I132" s="376"/>
    </row>
    <row r="133" spans="1:9" ht="15.75" x14ac:dyDescent="0.15">
      <c r="A133" s="350"/>
      <c r="B133" s="351" t="s">
        <v>114</v>
      </c>
      <c r="C133" s="352"/>
      <c r="D133" s="353"/>
      <c r="E133" s="743"/>
      <c r="F133" s="354">
        <f>F131</f>
        <v>0</v>
      </c>
      <c r="G133" s="155"/>
      <c r="H133" s="379"/>
      <c r="I133" s="376"/>
    </row>
    <row r="134" spans="1:9" ht="15.75" x14ac:dyDescent="0.15">
      <c r="A134" s="613"/>
      <c r="B134" s="821"/>
      <c r="C134" s="615"/>
      <c r="D134" s="616"/>
      <c r="E134" s="757"/>
      <c r="F134" s="822"/>
      <c r="G134" s="155"/>
      <c r="H134" s="379"/>
      <c r="I134" s="376"/>
    </row>
    <row r="135" spans="1:9" ht="15.75" x14ac:dyDescent="0.15">
      <c r="A135" s="813"/>
      <c r="B135" s="624"/>
      <c r="C135" s="814"/>
      <c r="D135" s="815"/>
      <c r="E135" s="816"/>
      <c r="F135" s="823"/>
      <c r="G135" s="611"/>
      <c r="H135" s="379"/>
      <c r="I135" s="376"/>
    </row>
    <row r="136" spans="1:9" ht="15.75" x14ac:dyDescent="0.15">
      <c r="A136" s="399" t="s">
        <v>191</v>
      </c>
      <c r="B136" s="764" t="s">
        <v>115</v>
      </c>
      <c r="C136" s="400"/>
      <c r="D136" s="401"/>
      <c r="E136" s="59"/>
      <c r="F136" s="404"/>
      <c r="G136" s="155"/>
      <c r="H136" s="379"/>
      <c r="I136" s="376"/>
    </row>
    <row r="137" spans="1:9" ht="15.75" x14ac:dyDescent="0.15">
      <c r="A137" s="320"/>
      <c r="B137" s="555" t="s">
        <v>374</v>
      </c>
      <c r="C137" s="400"/>
      <c r="D137" s="401"/>
      <c r="E137" s="59"/>
      <c r="F137" s="404"/>
      <c r="G137" s="155"/>
      <c r="H137" s="379"/>
      <c r="I137" s="376"/>
    </row>
    <row r="138" spans="1:9" ht="15.75" x14ac:dyDescent="0.15">
      <c r="A138" s="320"/>
      <c r="B138" s="779" t="s">
        <v>360</v>
      </c>
      <c r="C138" s="400" t="s">
        <v>64</v>
      </c>
      <c r="D138" s="401">
        <v>5</v>
      </c>
      <c r="E138" s="59"/>
      <c r="F138" s="404">
        <f>+D138*E138</f>
        <v>0</v>
      </c>
      <c r="G138" s="155"/>
      <c r="H138" s="379"/>
      <c r="I138" s="376"/>
    </row>
    <row r="139" spans="1:9" ht="15.75" x14ac:dyDescent="0.15">
      <c r="A139" s="320"/>
      <c r="B139" s="779" t="s">
        <v>515</v>
      </c>
      <c r="C139" s="400" t="s">
        <v>64</v>
      </c>
      <c r="D139" s="401">
        <v>5</v>
      </c>
      <c r="E139" s="59"/>
      <c r="F139" s="404">
        <f t="shared" ref="F139:F142" si="15">+D139*E139</f>
        <v>0</v>
      </c>
      <c r="G139" s="155"/>
      <c r="H139" s="379"/>
      <c r="I139" s="376"/>
    </row>
    <row r="140" spans="1:9" ht="15.75" x14ac:dyDescent="0.15">
      <c r="A140" s="320"/>
      <c r="B140" s="779" t="s">
        <v>516</v>
      </c>
      <c r="C140" s="400" t="s">
        <v>64</v>
      </c>
      <c r="D140" s="401">
        <v>2</v>
      </c>
      <c r="E140" s="59"/>
      <c r="F140" s="404">
        <f t="shared" si="15"/>
        <v>0</v>
      </c>
      <c r="G140" s="155"/>
      <c r="H140" s="379"/>
      <c r="I140" s="376"/>
    </row>
    <row r="141" spans="1:9" ht="15.75" x14ac:dyDescent="0.15">
      <c r="A141" s="320"/>
      <c r="B141" s="779" t="s">
        <v>517</v>
      </c>
      <c r="C141" s="400" t="s">
        <v>64</v>
      </c>
      <c r="D141" s="401">
        <v>12</v>
      </c>
      <c r="E141" s="59"/>
      <c r="F141" s="404">
        <f t="shared" si="15"/>
        <v>0</v>
      </c>
      <c r="G141" s="155"/>
      <c r="H141" s="379"/>
      <c r="I141" s="376"/>
    </row>
    <row r="142" spans="1:9" ht="15.75" x14ac:dyDescent="0.15">
      <c r="A142" s="320"/>
      <c r="B142" s="779" t="s">
        <v>361</v>
      </c>
      <c r="C142" s="400" t="s">
        <v>64</v>
      </c>
      <c r="D142" s="401">
        <v>1</v>
      </c>
      <c r="E142" s="59"/>
      <c r="F142" s="404">
        <f t="shared" si="15"/>
        <v>0</v>
      </c>
      <c r="G142" s="155"/>
      <c r="H142" s="379"/>
      <c r="I142" s="376"/>
    </row>
    <row r="143" spans="1:9" ht="15.75" x14ac:dyDescent="0.15">
      <c r="A143" s="320"/>
      <c r="B143" s="319"/>
      <c r="C143" s="400"/>
      <c r="D143" s="401"/>
      <c r="E143" s="59"/>
      <c r="F143" s="404"/>
      <c r="G143" s="155"/>
      <c r="H143" s="379"/>
      <c r="I143" s="376"/>
    </row>
    <row r="144" spans="1:9" ht="15.75" x14ac:dyDescent="0.15">
      <c r="A144" s="320"/>
      <c r="B144" s="555" t="s">
        <v>375</v>
      </c>
      <c r="C144" s="400"/>
      <c r="D144" s="401"/>
      <c r="E144" s="59"/>
      <c r="F144" s="404"/>
      <c r="G144" s="155"/>
      <c r="H144" s="379"/>
      <c r="I144" s="376"/>
    </row>
    <row r="145" spans="1:9" ht="15.75" x14ac:dyDescent="0.15">
      <c r="A145" s="320"/>
      <c r="B145" s="779" t="s">
        <v>518</v>
      </c>
      <c r="C145" s="400" t="s">
        <v>64</v>
      </c>
      <c r="D145" s="401">
        <v>7</v>
      </c>
      <c r="E145" s="59"/>
      <c r="F145" s="404">
        <f t="shared" ref="F145:F151" si="16">+D145*E145</f>
        <v>0</v>
      </c>
      <c r="G145" s="155"/>
      <c r="H145" s="379"/>
      <c r="I145" s="376"/>
    </row>
    <row r="146" spans="1:9" ht="15.75" x14ac:dyDescent="0.15">
      <c r="A146" s="320"/>
      <c r="B146" s="779" t="s">
        <v>519</v>
      </c>
      <c r="C146" s="400" t="s">
        <v>64</v>
      </c>
      <c r="D146" s="401">
        <v>1</v>
      </c>
      <c r="E146" s="59"/>
      <c r="F146" s="404">
        <f t="shared" si="16"/>
        <v>0</v>
      </c>
      <c r="G146" s="155"/>
      <c r="H146" s="379"/>
      <c r="I146" s="376"/>
    </row>
    <row r="147" spans="1:9" ht="15.75" x14ac:dyDescent="0.15">
      <c r="A147" s="320"/>
      <c r="B147" s="779" t="s">
        <v>520</v>
      </c>
      <c r="C147" s="400" t="s">
        <v>64</v>
      </c>
      <c r="D147" s="401">
        <v>1</v>
      </c>
      <c r="E147" s="59"/>
      <c r="F147" s="404">
        <f t="shared" si="16"/>
        <v>0</v>
      </c>
      <c r="G147" s="155"/>
      <c r="H147" s="379"/>
      <c r="I147" s="376"/>
    </row>
    <row r="148" spans="1:9" ht="15.75" x14ac:dyDescent="0.15">
      <c r="A148" s="320"/>
      <c r="B148" s="779" t="s">
        <v>521</v>
      </c>
      <c r="C148" s="400" t="s">
        <v>64</v>
      </c>
      <c r="D148" s="401">
        <v>1</v>
      </c>
      <c r="E148" s="59"/>
      <c r="F148" s="404">
        <f t="shared" si="16"/>
        <v>0</v>
      </c>
      <c r="G148" s="155"/>
      <c r="H148" s="379"/>
      <c r="I148" s="376"/>
    </row>
    <row r="149" spans="1:9" ht="15.75" x14ac:dyDescent="0.15">
      <c r="A149" s="320"/>
      <c r="B149" s="779" t="s">
        <v>522</v>
      </c>
      <c r="C149" s="400" t="s">
        <v>64</v>
      </c>
      <c r="D149" s="401">
        <v>1</v>
      </c>
      <c r="E149" s="59"/>
      <c r="F149" s="404">
        <f t="shared" si="16"/>
        <v>0</v>
      </c>
      <c r="G149" s="155"/>
      <c r="H149" s="379"/>
      <c r="I149" s="376"/>
    </row>
    <row r="150" spans="1:9" ht="15.75" x14ac:dyDescent="0.15">
      <c r="A150" s="320"/>
      <c r="B150" s="779" t="s">
        <v>523</v>
      </c>
      <c r="C150" s="400" t="s">
        <v>64</v>
      </c>
      <c r="D150" s="401">
        <v>1</v>
      </c>
      <c r="E150" s="59"/>
      <c r="F150" s="404">
        <f t="shared" si="16"/>
        <v>0</v>
      </c>
      <c r="G150" s="155"/>
      <c r="H150" s="379"/>
      <c r="I150" s="376"/>
    </row>
    <row r="151" spans="1:9" ht="15.75" x14ac:dyDescent="0.15">
      <c r="A151" s="320"/>
      <c r="B151" s="779" t="s">
        <v>524</v>
      </c>
      <c r="C151" s="400" t="s">
        <v>64</v>
      </c>
      <c r="D151" s="401">
        <v>1</v>
      </c>
      <c r="E151" s="59"/>
      <c r="F151" s="404">
        <f t="shared" si="16"/>
        <v>0</v>
      </c>
      <c r="G151" s="155"/>
      <c r="H151" s="379"/>
      <c r="I151" s="376"/>
    </row>
    <row r="152" spans="1:9" ht="15.75" x14ac:dyDescent="0.15">
      <c r="A152" s="320"/>
      <c r="B152" s="319"/>
      <c r="C152" s="400"/>
      <c r="D152" s="401"/>
      <c r="E152" s="59"/>
      <c r="F152" s="404"/>
      <c r="G152" s="155"/>
      <c r="H152" s="379"/>
      <c r="I152" s="376"/>
    </row>
    <row r="153" spans="1:9" ht="15.75" x14ac:dyDescent="0.15">
      <c r="A153" s="399" t="s">
        <v>192</v>
      </c>
      <c r="B153" s="817" t="s">
        <v>226</v>
      </c>
      <c r="C153" s="387"/>
      <c r="D153" s="401"/>
      <c r="E153" s="59"/>
      <c r="F153" s="404"/>
      <c r="G153" s="155"/>
      <c r="H153" s="379"/>
      <c r="I153" s="376"/>
    </row>
    <row r="154" spans="1:9" ht="15.75" x14ac:dyDescent="0.15">
      <c r="A154" s="320"/>
      <c r="B154" s="818" t="s">
        <v>376</v>
      </c>
      <c r="C154" s="387" t="s">
        <v>2</v>
      </c>
      <c r="D154" s="401">
        <v>8</v>
      </c>
      <c r="E154" s="59"/>
      <c r="F154" s="404">
        <f t="shared" ref="F154" si="17">+D154*E154</f>
        <v>0</v>
      </c>
      <c r="G154" s="155"/>
      <c r="H154" s="379"/>
      <c r="I154" s="376"/>
    </row>
    <row r="155" spans="1:9" ht="15.75" x14ac:dyDescent="0.15">
      <c r="A155" s="320"/>
      <c r="B155" s="818" t="s">
        <v>231</v>
      </c>
      <c r="C155" s="387" t="s">
        <v>2</v>
      </c>
      <c r="D155" s="401">
        <v>14</v>
      </c>
      <c r="E155" s="59"/>
      <c r="F155" s="404">
        <f t="shared" ref="F155" si="18">+D155*E155</f>
        <v>0</v>
      </c>
      <c r="G155" s="155"/>
      <c r="H155" s="379"/>
      <c r="I155" s="376"/>
    </row>
    <row r="156" spans="1:9" ht="15.75" x14ac:dyDescent="0.15">
      <c r="A156" s="320"/>
      <c r="B156" s="818" t="s">
        <v>230</v>
      </c>
      <c r="C156" s="387" t="s">
        <v>2</v>
      </c>
      <c r="D156" s="401">
        <v>16</v>
      </c>
      <c r="E156" s="59"/>
      <c r="F156" s="404">
        <f t="shared" ref="F156" si="19">+D156*E156</f>
        <v>0</v>
      </c>
      <c r="G156" s="155"/>
      <c r="H156" s="379"/>
      <c r="I156" s="376"/>
    </row>
    <row r="157" spans="1:9" ht="15.75" x14ac:dyDescent="0.15">
      <c r="A157" s="320"/>
      <c r="B157" s="818" t="s">
        <v>232</v>
      </c>
      <c r="C157" s="387" t="s">
        <v>2</v>
      </c>
      <c r="D157" s="401">
        <v>7</v>
      </c>
      <c r="E157" s="59"/>
      <c r="F157" s="404">
        <f t="shared" ref="F157" si="20">+D157*E157</f>
        <v>0</v>
      </c>
      <c r="G157" s="155"/>
      <c r="H157" s="379"/>
      <c r="I157" s="376"/>
    </row>
    <row r="158" spans="1:9" ht="15.75" x14ac:dyDescent="0.15">
      <c r="A158" s="320"/>
      <c r="B158" s="319"/>
      <c r="C158" s="400"/>
      <c r="D158" s="401"/>
      <c r="E158" s="59"/>
      <c r="F158" s="404"/>
      <c r="G158" s="155"/>
      <c r="H158" s="379"/>
      <c r="I158" s="376"/>
    </row>
    <row r="159" spans="1:9" ht="15.75" x14ac:dyDescent="0.15">
      <c r="A159" s="399" t="s">
        <v>414</v>
      </c>
      <c r="B159" s="319" t="s">
        <v>189</v>
      </c>
      <c r="C159" s="400"/>
      <c r="D159" s="401"/>
      <c r="E159" s="59"/>
      <c r="F159" s="404"/>
      <c r="G159" s="155"/>
      <c r="H159" s="379"/>
      <c r="I159" s="376"/>
    </row>
    <row r="160" spans="1:9" ht="15.75" x14ac:dyDescent="0.15">
      <c r="A160" s="399"/>
      <c r="B160" s="577" t="s">
        <v>227</v>
      </c>
      <c r="C160" s="400" t="s">
        <v>64</v>
      </c>
      <c r="D160" s="407">
        <v>1</v>
      </c>
      <c r="E160" s="59"/>
      <c r="F160" s="404">
        <f>+D160*E160</f>
        <v>0</v>
      </c>
      <c r="G160" s="155"/>
      <c r="H160" s="379"/>
      <c r="I160" s="376"/>
    </row>
    <row r="161" spans="1:9" ht="15.75" customHeight="1" x14ac:dyDescent="0.15">
      <c r="A161" s="139"/>
      <c r="B161" s="819"/>
      <c r="C161" s="787"/>
      <c r="D161" s="820"/>
      <c r="E161" s="742"/>
      <c r="F161" s="73"/>
      <c r="G161" s="155"/>
      <c r="H161" s="377"/>
      <c r="I161" s="376"/>
    </row>
    <row r="162" spans="1:9" ht="15.6" customHeight="1" x14ac:dyDescent="0.15">
      <c r="A162" s="586"/>
      <c r="B162" s="587"/>
      <c r="C162" s="136"/>
      <c r="D162" s="137"/>
      <c r="E162" s="744"/>
      <c r="F162" s="138"/>
      <c r="G162" s="155"/>
      <c r="H162" s="377"/>
      <c r="I162" s="376"/>
    </row>
    <row r="163" spans="1:9" ht="15.75" x14ac:dyDescent="0.15">
      <c r="A163" s="51" t="s">
        <v>35</v>
      </c>
      <c r="B163" s="52" t="s">
        <v>25</v>
      </c>
      <c r="C163" s="53"/>
      <c r="D163" s="70"/>
      <c r="E163" s="734"/>
      <c r="F163" s="56">
        <f>SUM(F133:F161)</f>
        <v>0</v>
      </c>
      <c r="G163" s="155"/>
      <c r="H163" s="377"/>
      <c r="I163" s="376"/>
    </row>
    <row r="164" spans="1:9" ht="15.75" x14ac:dyDescent="0.15">
      <c r="A164" s="26"/>
      <c r="B164" s="27"/>
      <c r="C164" s="10"/>
      <c r="D164" s="76"/>
      <c r="E164" s="735"/>
      <c r="F164" s="64"/>
      <c r="G164" s="155"/>
      <c r="H164" s="377"/>
      <c r="I164" s="376"/>
    </row>
    <row r="165" spans="1:9" ht="15.75" x14ac:dyDescent="0.15">
      <c r="A165" s="26"/>
      <c r="B165" s="27" t="s">
        <v>13</v>
      </c>
      <c r="C165" s="10"/>
      <c r="D165" s="76"/>
      <c r="E165" s="575"/>
      <c r="F165" s="64"/>
      <c r="G165" s="155"/>
      <c r="H165" s="377"/>
      <c r="I165" s="376"/>
    </row>
    <row r="166" spans="1:9" ht="15.75" x14ac:dyDescent="0.15">
      <c r="A166" s="65" t="s">
        <v>26</v>
      </c>
      <c r="B166" s="66" t="s">
        <v>3</v>
      </c>
      <c r="C166" s="31"/>
      <c r="D166" s="31"/>
      <c r="E166" s="708"/>
      <c r="F166" s="67"/>
      <c r="G166" s="155"/>
      <c r="H166" s="377"/>
      <c r="I166" s="376"/>
    </row>
    <row r="167" spans="1:9" ht="15.75" x14ac:dyDescent="0.15">
      <c r="A167" s="65" t="s">
        <v>6</v>
      </c>
      <c r="B167" s="66" t="s">
        <v>555</v>
      </c>
      <c r="C167" s="31"/>
      <c r="D167" s="62"/>
      <c r="E167" s="708"/>
      <c r="F167" s="67"/>
      <c r="G167" s="155"/>
      <c r="H167" s="377"/>
      <c r="I167" s="376"/>
    </row>
    <row r="168" spans="1:9" ht="15.75" x14ac:dyDescent="0.15">
      <c r="A168" s="35" t="s">
        <v>18</v>
      </c>
      <c r="B168" s="36" t="s">
        <v>19</v>
      </c>
      <c r="C168" s="37" t="s">
        <v>20</v>
      </c>
      <c r="D168" s="38" t="s">
        <v>21</v>
      </c>
      <c r="E168" s="732" t="s">
        <v>22</v>
      </c>
      <c r="F168" s="39" t="s">
        <v>23</v>
      </c>
      <c r="G168" s="155"/>
      <c r="H168" s="377"/>
      <c r="I168" s="376"/>
    </row>
    <row r="169" spans="1:9" ht="15.75" x14ac:dyDescent="0.15">
      <c r="A169" s="89"/>
      <c r="B169" s="90"/>
      <c r="C169" s="91"/>
      <c r="D169" s="91"/>
      <c r="E169" s="745"/>
      <c r="F169" s="92"/>
      <c r="G169" s="155"/>
      <c r="H169" s="377"/>
      <c r="I169" s="376"/>
    </row>
    <row r="170" spans="1:9" ht="15.75" x14ac:dyDescent="0.15">
      <c r="A170" s="44" t="s">
        <v>8</v>
      </c>
      <c r="B170" s="537" t="s">
        <v>594</v>
      </c>
      <c r="C170" s="41" t="s">
        <v>13</v>
      </c>
      <c r="D170" s="45"/>
      <c r="E170" s="59"/>
      <c r="F170" s="43"/>
      <c r="G170" s="155"/>
      <c r="H170" s="377"/>
      <c r="I170" s="376"/>
    </row>
    <row r="171" spans="1:9" ht="15.75" x14ac:dyDescent="0.15">
      <c r="A171" s="44"/>
      <c r="B171" s="68" t="s">
        <v>594</v>
      </c>
      <c r="C171" s="41" t="s">
        <v>1</v>
      </c>
      <c r="D171" s="140">
        <v>257</v>
      </c>
      <c r="E171" s="59"/>
      <c r="F171" s="43">
        <f>+D171*E171</f>
        <v>0</v>
      </c>
      <c r="G171" s="155"/>
      <c r="H171" s="377"/>
      <c r="I171" s="376"/>
    </row>
    <row r="172" spans="1:9" ht="15.75" x14ac:dyDescent="0.15">
      <c r="A172" s="1077"/>
      <c r="B172" s="597" t="s">
        <v>622</v>
      </c>
      <c r="C172" s="1078" t="s">
        <v>1</v>
      </c>
      <c r="D172" s="140">
        <v>257</v>
      </c>
      <c r="E172" s="59"/>
      <c r="F172" s="43">
        <f>+D172*E172</f>
        <v>0</v>
      </c>
      <c r="G172" s="155"/>
      <c r="H172" s="377"/>
      <c r="I172" s="376"/>
    </row>
    <row r="173" spans="1:9" ht="15.75" x14ac:dyDescent="0.15">
      <c r="A173" s="44"/>
      <c r="B173" s="68" t="s">
        <v>563</v>
      </c>
      <c r="C173" s="41" t="s">
        <v>33</v>
      </c>
      <c r="D173" s="140">
        <v>215</v>
      </c>
      <c r="E173" s="59"/>
      <c r="F173" s="43">
        <f>+D173*E173</f>
        <v>0</v>
      </c>
      <c r="G173" s="155"/>
      <c r="H173" s="377"/>
      <c r="I173" s="376"/>
    </row>
    <row r="174" spans="1:9" ht="15.75" x14ac:dyDescent="0.15">
      <c r="A174" s="44"/>
      <c r="B174" s="68"/>
      <c r="C174" s="41"/>
      <c r="D174" s="140"/>
      <c r="E174" s="59"/>
      <c r="F174" s="43"/>
      <c r="G174" s="155"/>
      <c r="H174" s="377"/>
      <c r="I174" s="376"/>
    </row>
    <row r="175" spans="1:9" ht="15.75" x14ac:dyDescent="0.15">
      <c r="A175" s="44" t="s">
        <v>78</v>
      </c>
      <c r="B175" s="537" t="s">
        <v>559</v>
      </c>
      <c r="C175" s="41"/>
      <c r="D175" s="140"/>
      <c r="E175" s="59"/>
      <c r="F175" s="43"/>
      <c r="G175" s="155"/>
      <c r="H175" s="377"/>
      <c r="I175" s="376"/>
    </row>
    <row r="176" spans="1:9" ht="15.75" x14ac:dyDescent="0.15">
      <c r="A176" s="44"/>
      <c r="B176" s="597" t="s">
        <v>556</v>
      </c>
      <c r="C176" s="41" t="s">
        <v>1</v>
      </c>
      <c r="D176" s="140">
        <v>61</v>
      </c>
      <c r="E176" s="59"/>
      <c r="F176" s="43">
        <f>+D176*E176</f>
        <v>0</v>
      </c>
      <c r="G176" s="155"/>
      <c r="H176" s="377"/>
      <c r="I176" s="376"/>
    </row>
    <row r="177" spans="1:9" ht="15.75" x14ac:dyDescent="0.15">
      <c r="A177" s="44"/>
      <c r="B177" s="68"/>
      <c r="C177" s="41"/>
      <c r="D177" s="140"/>
      <c r="E177" s="59"/>
      <c r="F177" s="43"/>
      <c r="G177" s="155"/>
      <c r="H177" s="377"/>
      <c r="I177" s="376"/>
    </row>
    <row r="178" spans="1:9" ht="15.75" x14ac:dyDescent="0.15">
      <c r="A178" s="44" t="s">
        <v>558</v>
      </c>
      <c r="B178" s="537" t="s">
        <v>560</v>
      </c>
      <c r="C178" s="41"/>
      <c r="D178" s="140"/>
      <c r="E178" s="59"/>
      <c r="F178" s="43"/>
      <c r="G178" s="155"/>
      <c r="H178" s="377"/>
      <c r="I178" s="376"/>
    </row>
    <row r="179" spans="1:9" ht="15.75" x14ac:dyDescent="0.15">
      <c r="A179" s="44"/>
      <c r="B179" s="556" t="s">
        <v>212</v>
      </c>
      <c r="C179" s="41"/>
      <c r="D179" s="140"/>
      <c r="E179" s="59"/>
      <c r="F179" s="43"/>
      <c r="G179" s="155"/>
      <c r="H179" s="377"/>
      <c r="I179" s="376"/>
    </row>
    <row r="180" spans="1:9" ht="15.75" x14ac:dyDescent="0.15">
      <c r="A180" s="44" t="s">
        <v>13</v>
      </c>
      <c r="B180" s="597" t="s">
        <v>557</v>
      </c>
      <c r="C180" s="41" t="s">
        <v>1</v>
      </c>
      <c r="D180" s="332">
        <v>82</v>
      </c>
      <c r="E180" s="59"/>
      <c r="F180" s="43">
        <f>+D180*E180</f>
        <v>0</v>
      </c>
      <c r="G180" s="155"/>
      <c r="H180" s="377"/>
      <c r="I180" s="376"/>
    </row>
    <row r="181" spans="1:9" ht="15.75" x14ac:dyDescent="0.15">
      <c r="A181" s="44"/>
      <c r="B181" s="68"/>
      <c r="C181" s="41"/>
      <c r="D181" s="140"/>
      <c r="E181" s="59"/>
      <c r="F181" s="43"/>
      <c r="G181" s="155"/>
      <c r="H181" s="377"/>
      <c r="I181" s="376"/>
    </row>
    <row r="182" spans="1:9" ht="15.75" x14ac:dyDescent="0.15">
      <c r="A182" s="44" t="s">
        <v>561</v>
      </c>
      <c r="B182" s="537" t="s">
        <v>562</v>
      </c>
      <c r="C182" s="41" t="s">
        <v>13</v>
      </c>
      <c r="D182" s="45"/>
      <c r="E182" s="59"/>
      <c r="F182" s="43"/>
      <c r="G182" s="155"/>
      <c r="H182" s="377"/>
      <c r="I182" s="376"/>
    </row>
    <row r="183" spans="1:9" ht="15.75" x14ac:dyDescent="0.15">
      <c r="A183" s="44" t="s">
        <v>13</v>
      </c>
      <c r="B183" s="597" t="s">
        <v>562</v>
      </c>
      <c r="C183" s="41" t="s">
        <v>1</v>
      </c>
      <c r="D183" s="332">
        <v>47</v>
      </c>
      <c r="E183" s="59"/>
      <c r="F183" s="43">
        <f>+D183*E183</f>
        <v>0</v>
      </c>
      <c r="G183" s="155"/>
      <c r="H183" s="377"/>
      <c r="I183" s="376"/>
    </row>
    <row r="184" spans="1:9" ht="15.75" x14ac:dyDescent="0.15">
      <c r="A184" s="44" t="s">
        <v>13</v>
      </c>
      <c r="B184" s="597" t="s">
        <v>564</v>
      </c>
      <c r="C184" s="41" t="s">
        <v>33</v>
      </c>
      <c r="D184" s="332">
        <v>45</v>
      </c>
      <c r="E184" s="59"/>
      <c r="F184" s="43">
        <f>+D184*E184</f>
        <v>0</v>
      </c>
      <c r="G184" s="155"/>
      <c r="H184" s="377"/>
      <c r="I184" s="376"/>
    </row>
    <row r="185" spans="1:9" ht="15.75" x14ac:dyDescent="0.15">
      <c r="A185" s="71"/>
      <c r="B185" s="81"/>
      <c r="C185" s="82"/>
      <c r="D185" s="72"/>
      <c r="E185" s="321"/>
      <c r="F185" s="73"/>
      <c r="G185" s="155"/>
      <c r="H185" s="377"/>
      <c r="I185" s="376"/>
    </row>
    <row r="186" spans="1:9" ht="15.75" x14ac:dyDescent="0.15">
      <c r="A186" s="83"/>
      <c r="B186" s="84"/>
      <c r="C186" s="53"/>
      <c r="D186" s="70"/>
      <c r="E186" s="739"/>
      <c r="F186" s="55"/>
      <c r="G186" s="155"/>
      <c r="H186" s="377"/>
      <c r="I186" s="376"/>
    </row>
    <row r="187" spans="1:9" ht="15.75" x14ac:dyDescent="0.15">
      <c r="A187" s="51" t="s">
        <v>6</v>
      </c>
      <c r="B187" s="52" t="s">
        <v>25</v>
      </c>
      <c r="C187" s="53"/>
      <c r="D187" s="70"/>
      <c r="E187" s="734"/>
      <c r="F187" s="56">
        <f>SUM(F170:F185)</f>
        <v>0</v>
      </c>
      <c r="G187" s="155"/>
      <c r="H187" s="377"/>
      <c r="I187" s="376"/>
    </row>
    <row r="188" spans="1:9" ht="15.75" x14ac:dyDescent="0.15">
      <c r="A188" s="26"/>
      <c r="B188" s="27"/>
      <c r="C188" s="10"/>
      <c r="D188" s="76"/>
      <c r="E188" s="575"/>
      <c r="F188" s="64"/>
      <c r="G188" s="155"/>
      <c r="H188" s="377"/>
      <c r="I188" s="376"/>
    </row>
    <row r="189" spans="1:9" ht="15.75" x14ac:dyDescent="0.15">
      <c r="A189" s="65" t="s">
        <v>26</v>
      </c>
      <c r="B189" s="66" t="s">
        <v>3</v>
      </c>
      <c r="C189" s="31"/>
      <c r="D189" s="31"/>
      <c r="E189" s="708"/>
      <c r="F189" s="67"/>
      <c r="G189" s="155"/>
      <c r="H189" s="377"/>
      <c r="I189" s="376"/>
    </row>
    <row r="190" spans="1:9" ht="15.75" x14ac:dyDescent="0.15">
      <c r="A190" s="65" t="s">
        <v>9</v>
      </c>
      <c r="B190" s="66" t="s">
        <v>116</v>
      </c>
      <c r="C190" s="31"/>
      <c r="D190" s="62"/>
      <c r="E190" s="708"/>
      <c r="F190" s="67"/>
      <c r="G190" s="155"/>
      <c r="H190" s="377"/>
      <c r="I190" s="376"/>
    </row>
    <row r="191" spans="1:9" ht="15.75" x14ac:dyDescent="0.15">
      <c r="A191" s="35" t="s">
        <v>18</v>
      </c>
      <c r="B191" s="36" t="s">
        <v>19</v>
      </c>
      <c r="C191" s="37" t="s">
        <v>20</v>
      </c>
      <c r="D191" s="38" t="s">
        <v>21</v>
      </c>
      <c r="E191" s="732" t="s">
        <v>22</v>
      </c>
      <c r="F191" s="39" t="s">
        <v>23</v>
      </c>
      <c r="G191" s="155"/>
      <c r="H191" s="377"/>
      <c r="I191" s="376"/>
    </row>
    <row r="192" spans="1:9" ht="15.75" x14ac:dyDescent="0.15">
      <c r="A192" s="89"/>
      <c r="B192" s="90"/>
      <c r="C192" s="91"/>
      <c r="D192" s="91"/>
      <c r="E192" s="745"/>
      <c r="F192" s="92"/>
      <c r="G192" s="155"/>
      <c r="H192" s="377"/>
      <c r="I192" s="376"/>
    </row>
    <row r="193" spans="1:9" ht="15.75" x14ac:dyDescent="0.15">
      <c r="A193" s="44" t="s">
        <v>188</v>
      </c>
      <c r="B193" s="537" t="s">
        <v>216</v>
      </c>
      <c r="C193" s="41"/>
      <c r="D193" s="45"/>
      <c r="E193" s="321"/>
      <c r="F193" s="43"/>
      <c r="G193" s="155"/>
      <c r="H193" s="377"/>
      <c r="I193" s="376"/>
    </row>
    <row r="194" spans="1:9" ht="15.75" x14ac:dyDescent="0.15">
      <c r="A194" s="44" t="s">
        <v>13</v>
      </c>
      <c r="B194" s="68" t="s">
        <v>837</v>
      </c>
      <c r="C194" s="41" t="s">
        <v>1</v>
      </c>
      <c r="D194" s="140">
        <v>97</v>
      </c>
      <c r="E194" s="321"/>
      <c r="F194" s="43">
        <f>+D194*E194</f>
        <v>0</v>
      </c>
      <c r="G194" s="155"/>
      <c r="H194" s="377"/>
      <c r="I194" s="376"/>
    </row>
    <row r="195" spans="1:9" ht="15.75" x14ac:dyDescent="0.15">
      <c r="A195" s="44" t="s">
        <v>13</v>
      </c>
      <c r="B195" s="68" t="s">
        <v>625</v>
      </c>
      <c r="C195" s="41" t="s">
        <v>33</v>
      </c>
      <c r="D195" s="140">
        <v>80</v>
      </c>
      <c r="E195" s="321"/>
      <c r="F195" s="43">
        <f>+D195*E195</f>
        <v>0</v>
      </c>
      <c r="G195" s="155"/>
      <c r="H195" s="377"/>
      <c r="I195" s="376"/>
    </row>
    <row r="196" spans="1:9" ht="15.75" x14ac:dyDescent="0.15">
      <c r="A196" s="71"/>
      <c r="B196" s="81"/>
      <c r="C196" s="82"/>
      <c r="D196" s="72"/>
      <c r="E196" s="321"/>
      <c r="F196" s="73"/>
      <c r="G196" s="155"/>
      <c r="H196" s="377"/>
      <c r="I196" s="380"/>
    </row>
    <row r="197" spans="1:9" ht="15.75" x14ac:dyDescent="0.15">
      <c r="A197" s="83"/>
      <c r="B197" s="84"/>
      <c r="C197" s="53"/>
      <c r="D197" s="70"/>
      <c r="E197" s="739"/>
      <c r="F197" s="55"/>
      <c r="G197" s="155"/>
      <c r="H197" s="377"/>
      <c r="I197" s="380"/>
    </row>
    <row r="198" spans="1:9" ht="15.75" x14ac:dyDescent="0.15">
      <c r="A198" s="51" t="s">
        <v>9</v>
      </c>
      <c r="B198" s="52" t="s">
        <v>25</v>
      </c>
      <c r="C198" s="53"/>
      <c r="D198" s="70"/>
      <c r="E198" s="734"/>
      <c r="F198" s="56">
        <f>SUM(F192:F196)</f>
        <v>0</v>
      </c>
      <c r="G198" s="155"/>
      <c r="H198" s="377"/>
      <c r="I198" s="376"/>
    </row>
    <row r="199" spans="1:9" x14ac:dyDescent="0.15">
      <c r="A199" s="93"/>
      <c r="B199" s="94"/>
      <c r="C199" s="95"/>
      <c r="D199" s="96"/>
      <c r="F199" s="25"/>
    </row>
  </sheetData>
  <sheetProtection algorithmName="SHA-512" hashValue="tJ9dzTvORMh8UGR+/8dgZeT48mGYntQV79VbRa/z6c93jhflSD/n03WB7ngrO+z4VsQx657EGq1tIcGWuw3+dw==" saltValue="aFhSOtBK7PeP/eypvJRdiw==" spinCount="100000" sheet="1" objects="1" scenarios="1"/>
  <protectedRanges>
    <protectedRange sqref="E94" name="Range1"/>
    <protectedRange sqref="E132 E44" name="Range1_2"/>
  </protectedRanges>
  <mergeCells count="1">
    <mergeCell ref="A1:C4"/>
  </mergeCells>
  <phoneticPr fontId="0" type="noConversion"/>
  <printOptions horizontalCentered="1"/>
  <pageMargins left="0.55118110236220474" right="0.39370078740157483" top="0.47244094488188981" bottom="0.35433070866141736" header="0.51181102362204722" footer="0.23622047244094491"/>
  <pageSetup paperSize="9" fitToHeight="0" orientation="portrait" r:id="rId1"/>
  <headerFooter alignWithMargins="0">
    <oddHeader>&amp;R&amp;"Times New Roman,normal"&amp;P</oddHeader>
  </headerFooter>
  <rowBreaks count="5" manualBreakCount="5">
    <brk id="43" min="1" max="5" man="1"/>
    <brk id="55" min="1" max="5" man="1"/>
    <brk id="89" min="1" max="5" man="1"/>
    <brk id="131" min="1" max="5" man="1"/>
    <brk id="164" min="1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I107"/>
  <sheetViews>
    <sheetView showGridLines="0" showZeros="0" view="pageBreakPreview" topLeftCell="A76" zoomScaleNormal="100" zoomScaleSheetLayoutView="100" workbookViewId="0">
      <selection activeCell="O22" sqref="O22"/>
    </sheetView>
  </sheetViews>
  <sheetFormatPr defaultColWidth="9" defaultRowHeight="12" x14ac:dyDescent="0.15"/>
  <cols>
    <col min="1" max="1" width="7.625" style="17" customWidth="1"/>
    <col min="2" max="2" width="44.625" style="18" customWidth="1"/>
    <col min="3" max="3" width="5.625" style="19" customWidth="1"/>
    <col min="4" max="4" width="9.625" style="20" customWidth="1"/>
    <col min="5" max="5" width="12.625" style="61" customWidth="1"/>
    <col min="6" max="6" width="13.625" style="12" customWidth="1"/>
    <col min="7" max="7" width="4.625" style="18" customWidth="1"/>
    <col min="8" max="8" width="10.875" style="23" bestFit="1" customWidth="1"/>
    <col min="9" max="16384" width="9" style="23"/>
  </cols>
  <sheetData>
    <row r="1" spans="1:7" s="57" customFormat="1" ht="9" customHeight="1" x14ac:dyDescent="0.15">
      <c r="A1" s="1212"/>
      <c r="B1" s="1213"/>
      <c r="C1" s="1214"/>
      <c r="D1" s="2" t="s">
        <v>0</v>
      </c>
      <c r="E1" s="1080"/>
      <c r="F1" s="3"/>
      <c r="G1" s="11"/>
    </row>
    <row r="2" spans="1:7" s="57" customFormat="1" ht="12.75" customHeight="1" x14ac:dyDescent="0.15">
      <c r="A2" s="1215"/>
      <c r="B2" s="1216"/>
      <c r="C2" s="1217"/>
      <c r="D2" s="1079" t="str">
        <f>TILBS_YFIR!D2</f>
        <v>Brekkuás 2</v>
      </c>
      <c r="E2" s="1110"/>
      <c r="F2" s="4"/>
      <c r="G2" s="11"/>
    </row>
    <row r="3" spans="1:7" s="57" customFormat="1" ht="10.5" customHeight="1" x14ac:dyDescent="0.15">
      <c r="A3" s="1215"/>
      <c r="B3" s="1216"/>
      <c r="C3" s="1217"/>
      <c r="D3" s="5" t="s">
        <v>14</v>
      </c>
      <c r="E3" s="1082"/>
      <c r="F3" s="6" t="s">
        <v>15</v>
      </c>
      <c r="G3" s="11"/>
    </row>
    <row r="4" spans="1:7" s="57" customFormat="1" ht="9.75" customHeight="1" x14ac:dyDescent="0.15">
      <c r="A4" s="1218"/>
      <c r="B4" s="1219"/>
      <c r="C4" s="1220"/>
      <c r="D4" s="7" t="s">
        <v>413</v>
      </c>
      <c r="E4" s="1083"/>
      <c r="F4" s="1" t="str">
        <f>TILBS_YFIR!$F$4</f>
        <v>Apríl 2022</v>
      </c>
      <c r="G4" s="11"/>
    </row>
    <row r="5" spans="1:7" s="144" customFormat="1" ht="16.149999999999999" customHeight="1" x14ac:dyDescent="0.15">
      <c r="A5" s="98"/>
      <c r="B5" s="99"/>
      <c r="C5" s="100"/>
      <c r="D5" s="101"/>
      <c r="E5" s="1084"/>
      <c r="F5" s="102"/>
      <c r="G5" s="143"/>
    </row>
    <row r="6" spans="1:7" s="144" customFormat="1" ht="16.149999999999999" customHeight="1" x14ac:dyDescent="0.15">
      <c r="A6" s="579" t="s">
        <v>38</v>
      </c>
      <c r="B6" s="66" t="s">
        <v>39</v>
      </c>
      <c r="C6" s="237"/>
      <c r="D6" s="156"/>
      <c r="E6" s="1111"/>
      <c r="F6" s="157"/>
      <c r="G6" s="143"/>
    </row>
    <row r="7" spans="1:7" s="144" customFormat="1" ht="16.149999999999999" customHeight="1" x14ac:dyDescent="0.15">
      <c r="A7" s="30" t="s">
        <v>72</v>
      </c>
      <c r="B7" s="27" t="s">
        <v>572</v>
      </c>
      <c r="C7" s="237"/>
      <c r="D7" s="25"/>
      <c r="E7" s="726"/>
      <c r="F7" s="160"/>
      <c r="G7" s="143"/>
    </row>
    <row r="8" spans="1:7" s="144" customFormat="1" ht="16.149999999999999" customHeight="1" x14ac:dyDescent="0.15">
      <c r="A8" s="238" t="s">
        <v>18</v>
      </c>
      <c r="B8" s="239" t="s">
        <v>19</v>
      </c>
      <c r="C8" s="240" t="s">
        <v>20</v>
      </c>
      <c r="D8" s="158" t="s">
        <v>21</v>
      </c>
      <c r="E8" s="727" t="s">
        <v>22</v>
      </c>
      <c r="F8" s="241" t="s">
        <v>23</v>
      </c>
      <c r="G8" s="143"/>
    </row>
    <row r="9" spans="1:7" s="144" customFormat="1" ht="16.149999999999999" customHeight="1" x14ac:dyDescent="0.15">
      <c r="A9" s="247"/>
      <c r="B9" s="248"/>
      <c r="C9" s="249"/>
      <c r="D9" s="161"/>
      <c r="E9" s="729"/>
      <c r="F9" s="250"/>
      <c r="G9" s="143"/>
    </row>
    <row r="10" spans="1:7" s="144" customFormat="1" ht="16.149999999999999" customHeight="1" x14ac:dyDescent="0.15">
      <c r="A10" s="307" t="s">
        <v>73</v>
      </c>
      <c r="B10" s="311" t="s">
        <v>389</v>
      </c>
      <c r="C10" s="308"/>
      <c r="D10" s="309"/>
      <c r="E10" s="724"/>
      <c r="F10" s="243"/>
      <c r="G10" s="143"/>
    </row>
    <row r="11" spans="1:7" s="144" customFormat="1" ht="16.149999999999999" customHeight="1" x14ac:dyDescent="0.15">
      <c r="A11" s="307"/>
      <c r="B11" s="310" t="s">
        <v>583</v>
      </c>
      <c r="C11" s="400" t="s">
        <v>33</v>
      </c>
      <c r="D11" s="401">
        <v>115</v>
      </c>
      <c r="E11" s="97"/>
      <c r="F11" s="243">
        <f>+D11*E11</f>
        <v>0</v>
      </c>
      <c r="G11" s="143"/>
    </row>
    <row r="12" spans="1:7" s="144" customFormat="1" ht="16.149999999999999" customHeight="1" x14ac:dyDescent="0.15">
      <c r="A12" s="307"/>
      <c r="B12" s="310" t="s">
        <v>565</v>
      </c>
      <c r="C12" s="308" t="s">
        <v>1</v>
      </c>
      <c r="D12" s="309">
        <v>312</v>
      </c>
      <c r="E12" s="97"/>
      <c r="F12" s="243">
        <f>+D12*E12</f>
        <v>0</v>
      </c>
      <c r="G12" s="143"/>
    </row>
    <row r="13" spans="1:7" s="144" customFormat="1" ht="16.149999999999999" customHeight="1" x14ac:dyDescent="0.15">
      <c r="A13" s="307"/>
      <c r="B13" s="1076" t="s">
        <v>617</v>
      </c>
      <c r="C13" s="400" t="s">
        <v>2</v>
      </c>
      <c r="D13" s="401">
        <v>220</v>
      </c>
      <c r="E13" s="97"/>
      <c r="F13" s="243">
        <f>+D13*E13</f>
        <v>0</v>
      </c>
      <c r="G13" s="143"/>
    </row>
    <row r="14" spans="1:7" s="144" customFormat="1" ht="16.149999999999999" customHeight="1" x14ac:dyDescent="0.15">
      <c r="A14" s="307"/>
      <c r="B14" s="310" t="s">
        <v>450</v>
      </c>
      <c r="C14" s="400" t="s">
        <v>1</v>
      </c>
      <c r="D14" s="401">
        <v>260</v>
      </c>
      <c r="E14" s="97"/>
      <c r="F14" s="243">
        <f t="shared" ref="F14" si="0">+D14*E14</f>
        <v>0</v>
      </c>
      <c r="G14" s="143"/>
    </row>
    <row r="15" spans="1:7" s="144" customFormat="1" ht="16.149999999999999" customHeight="1" x14ac:dyDescent="0.15">
      <c r="A15" s="307"/>
      <c r="B15" s="310" t="s">
        <v>218</v>
      </c>
      <c r="C15" s="400" t="s">
        <v>1</v>
      </c>
      <c r="D15" s="401">
        <v>300</v>
      </c>
      <c r="E15" s="97"/>
      <c r="F15" s="243">
        <f>+D15*E15</f>
        <v>0</v>
      </c>
      <c r="G15" s="143"/>
    </row>
    <row r="16" spans="1:7" s="144" customFormat="1" ht="16.149999999999999" customHeight="1" x14ac:dyDescent="0.15">
      <c r="A16" s="307"/>
      <c r="B16" s="310" t="s">
        <v>566</v>
      </c>
      <c r="C16" s="308" t="s">
        <v>1</v>
      </c>
      <c r="D16" s="401">
        <v>312</v>
      </c>
      <c r="E16" s="97"/>
      <c r="F16" s="243">
        <f t="shared" ref="F16:F23" si="1">+D16*E16</f>
        <v>0</v>
      </c>
      <c r="G16" s="143"/>
    </row>
    <row r="17" spans="1:9" s="144" customFormat="1" ht="16.149999999999999" customHeight="1" x14ac:dyDescent="0.15">
      <c r="A17" s="767"/>
      <c r="B17" s="601" t="s">
        <v>383</v>
      </c>
      <c r="C17" s="400" t="s">
        <v>33</v>
      </c>
      <c r="D17" s="318">
        <v>40</v>
      </c>
      <c r="E17" s="97"/>
      <c r="F17" s="243">
        <f t="shared" si="1"/>
        <v>0</v>
      </c>
      <c r="G17" s="143"/>
    </row>
    <row r="18" spans="1:9" s="144" customFormat="1" ht="16.149999999999999" customHeight="1" x14ac:dyDescent="0.15">
      <c r="A18" s="767"/>
      <c r="B18" s="601" t="s">
        <v>567</v>
      </c>
      <c r="C18" s="400" t="s">
        <v>33</v>
      </c>
      <c r="D18" s="318">
        <v>175</v>
      </c>
      <c r="E18" s="97"/>
      <c r="F18" s="243">
        <f t="shared" si="1"/>
        <v>0</v>
      </c>
      <c r="G18" s="143"/>
    </row>
    <row r="19" spans="1:9" s="144" customFormat="1" ht="16.149999999999999" customHeight="1" x14ac:dyDescent="0.15">
      <c r="A19" s="307"/>
      <c r="B19" s="310" t="s">
        <v>681</v>
      </c>
      <c r="C19" s="308" t="s">
        <v>1</v>
      </c>
      <c r="D19" s="309">
        <v>312</v>
      </c>
      <c r="E19" s="97"/>
      <c r="F19" s="243">
        <f t="shared" si="1"/>
        <v>0</v>
      </c>
      <c r="G19" s="143"/>
    </row>
    <row r="20" spans="1:9" s="144" customFormat="1" ht="16.149999999999999" customHeight="1" x14ac:dyDescent="0.15">
      <c r="A20" s="307"/>
      <c r="B20" s="310" t="s">
        <v>623</v>
      </c>
      <c r="C20" s="400" t="s">
        <v>1</v>
      </c>
      <c r="D20" s="401">
        <v>8</v>
      </c>
      <c r="E20" s="97"/>
      <c r="F20" s="243">
        <f t="shared" ref="F20" si="2">+D20*E20</f>
        <v>0</v>
      </c>
      <c r="G20" s="143"/>
    </row>
    <row r="21" spans="1:9" s="144" customFormat="1" ht="16.149999999999999" customHeight="1" x14ac:dyDescent="0.15">
      <c r="A21" s="638"/>
      <c r="B21" s="601" t="s">
        <v>624</v>
      </c>
      <c r="C21" s="400" t="s">
        <v>1</v>
      </c>
      <c r="D21" s="318">
        <v>21</v>
      </c>
      <c r="E21" s="97"/>
      <c r="F21" s="243">
        <f t="shared" si="1"/>
        <v>0</v>
      </c>
      <c r="G21" s="143"/>
    </row>
    <row r="22" spans="1:9" s="144" customFormat="1" ht="16.149999999999999" customHeight="1" x14ac:dyDescent="0.15">
      <c r="A22" s="638"/>
      <c r="B22" s="601" t="s">
        <v>605</v>
      </c>
      <c r="C22" s="400" t="s">
        <v>33</v>
      </c>
      <c r="D22" s="318">
        <v>13</v>
      </c>
      <c r="E22" s="97"/>
      <c r="F22" s="243">
        <f t="shared" si="1"/>
        <v>0</v>
      </c>
      <c r="G22" s="143"/>
    </row>
    <row r="23" spans="1:9" s="144" customFormat="1" ht="16.149999999999999" customHeight="1" x14ac:dyDescent="0.15">
      <c r="A23" s="638"/>
      <c r="B23" s="601" t="s">
        <v>604</v>
      </c>
      <c r="C23" s="400" t="s">
        <v>33</v>
      </c>
      <c r="D23" s="318">
        <v>15</v>
      </c>
      <c r="E23" s="97"/>
      <c r="F23" s="243">
        <f t="shared" si="1"/>
        <v>0</v>
      </c>
      <c r="G23" s="143"/>
    </row>
    <row r="24" spans="1:9" s="144" customFormat="1" ht="16.149999999999999" customHeight="1" x14ac:dyDescent="0.15">
      <c r="A24" s="638"/>
      <c r="B24" s="601" t="s">
        <v>568</v>
      </c>
      <c r="C24" s="400" t="s">
        <v>33</v>
      </c>
      <c r="D24" s="318">
        <v>12</v>
      </c>
      <c r="E24" s="97"/>
      <c r="F24" s="243">
        <f>+D24*E24</f>
        <v>0</v>
      </c>
      <c r="G24" s="143"/>
    </row>
    <row r="25" spans="1:9" s="144" customFormat="1" ht="16.149999999999999" customHeight="1" x14ac:dyDescent="0.15">
      <c r="A25" s="251"/>
      <c r="B25" s="252"/>
      <c r="C25" s="242"/>
      <c r="D25" s="162"/>
      <c r="E25" s="730"/>
      <c r="F25" s="243"/>
      <c r="G25" s="143"/>
    </row>
    <row r="26" spans="1:9" s="144" customFormat="1" ht="16.149999999999999" customHeight="1" x14ac:dyDescent="0.15">
      <c r="A26" s="253"/>
      <c r="B26" s="254"/>
      <c r="C26" s="245"/>
      <c r="D26" s="159"/>
      <c r="E26" s="725"/>
      <c r="F26" s="159"/>
      <c r="G26" s="143"/>
    </row>
    <row r="27" spans="1:9" s="144" customFormat="1" ht="16.149999999999999" customHeight="1" x14ac:dyDescent="0.15">
      <c r="A27" s="51" t="s">
        <v>72</v>
      </c>
      <c r="B27" s="244" t="s">
        <v>25</v>
      </c>
      <c r="C27" s="245"/>
      <c r="D27" s="159"/>
      <c r="E27" s="725"/>
      <c r="F27" s="246">
        <f>SUM(F11:F24)</f>
        <v>0</v>
      </c>
      <c r="G27" s="143"/>
    </row>
    <row r="28" spans="1:9" s="144" customFormat="1" ht="16.149999999999999" customHeight="1" x14ac:dyDescent="0.15">
      <c r="A28" s="98"/>
      <c r="B28" s="99"/>
      <c r="C28" s="100"/>
      <c r="D28" s="101"/>
      <c r="E28" s="728"/>
      <c r="F28" s="102"/>
      <c r="G28" s="143"/>
    </row>
    <row r="29" spans="1:9" ht="15.75" x14ac:dyDescent="0.15">
      <c r="A29" s="103" t="s">
        <v>38</v>
      </c>
      <c r="B29" s="99" t="s">
        <v>39</v>
      </c>
      <c r="C29" s="100"/>
      <c r="D29" s="101"/>
      <c r="E29" s="728"/>
      <c r="F29" s="102"/>
      <c r="I29" s="144"/>
    </row>
    <row r="30" spans="1:9" ht="15.75" x14ac:dyDescent="0.15">
      <c r="A30" s="30" t="s">
        <v>77</v>
      </c>
      <c r="B30" s="99" t="s">
        <v>40</v>
      </c>
      <c r="C30" s="100"/>
      <c r="D30" s="104"/>
      <c r="E30" s="731"/>
      <c r="F30" s="105"/>
      <c r="I30" s="144"/>
    </row>
    <row r="31" spans="1:9" s="18" customFormat="1" x14ac:dyDescent="0.15">
      <c r="A31" s="106" t="s">
        <v>18</v>
      </c>
      <c r="B31" s="107" t="s">
        <v>19</v>
      </c>
      <c r="C31" s="108" t="s">
        <v>20</v>
      </c>
      <c r="D31" s="109" t="s">
        <v>21</v>
      </c>
      <c r="E31" s="727" t="s">
        <v>22</v>
      </c>
      <c r="F31" s="241" t="s">
        <v>23</v>
      </c>
      <c r="I31" s="144"/>
    </row>
    <row r="32" spans="1:9" ht="15.75" x14ac:dyDescent="0.15">
      <c r="A32" s="130"/>
      <c r="B32" s="112"/>
      <c r="C32" s="113"/>
      <c r="D32" s="114"/>
      <c r="E32" s="97"/>
      <c r="F32" s="115"/>
      <c r="I32" s="144"/>
    </row>
    <row r="33" spans="1:9" ht="15.75" x14ac:dyDescent="0.15">
      <c r="A33" s="306" t="s">
        <v>215</v>
      </c>
      <c r="B33" s="311" t="s">
        <v>146</v>
      </c>
      <c r="C33" s="405"/>
      <c r="D33" s="407"/>
      <c r="E33" s="97"/>
      <c r="F33" s="639"/>
      <c r="I33" s="144"/>
    </row>
    <row r="34" spans="1:9" ht="15.75" x14ac:dyDescent="0.15">
      <c r="A34" s="399"/>
      <c r="B34" s="315" t="s">
        <v>602</v>
      </c>
      <c r="C34" s="405"/>
      <c r="D34" s="407"/>
      <c r="E34" s="97"/>
      <c r="F34" s="766"/>
      <c r="I34" s="144"/>
    </row>
    <row r="35" spans="1:9" ht="15.75" x14ac:dyDescent="0.15">
      <c r="A35" s="306"/>
      <c r="B35" s="553" t="s">
        <v>704</v>
      </c>
      <c r="C35" s="312" t="s">
        <v>2</v>
      </c>
      <c r="D35" s="407">
        <v>3</v>
      </c>
      <c r="E35" s="97"/>
      <c r="F35" s="87">
        <f>+D35*E35</f>
        <v>0</v>
      </c>
      <c r="I35" s="144"/>
    </row>
    <row r="36" spans="1:9" ht="15.75" x14ac:dyDescent="0.15">
      <c r="A36" s="306"/>
      <c r="B36" s="553" t="s">
        <v>705</v>
      </c>
      <c r="C36" s="312" t="s">
        <v>2</v>
      </c>
      <c r="D36" s="407">
        <v>4</v>
      </c>
      <c r="E36" s="97"/>
      <c r="F36" s="87">
        <f t="shared" ref="F36:F48" si="3">+D36*E36</f>
        <v>0</v>
      </c>
      <c r="I36" s="144"/>
    </row>
    <row r="37" spans="1:9" ht="15.75" x14ac:dyDescent="0.15">
      <c r="A37" s="306"/>
      <c r="B37" s="553" t="s">
        <v>706</v>
      </c>
      <c r="C37" s="312" t="s">
        <v>2</v>
      </c>
      <c r="D37" s="407">
        <v>1</v>
      </c>
      <c r="E37" s="97"/>
      <c r="F37" s="87">
        <f t="shared" si="3"/>
        <v>0</v>
      </c>
      <c r="I37" s="144"/>
    </row>
    <row r="38" spans="1:9" ht="15.75" x14ac:dyDescent="0.15">
      <c r="A38" s="306"/>
      <c r="B38" s="553" t="s">
        <v>707</v>
      </c>
      <c r="C38" s="312" t="s">
        <v>2</v>
      </c>
      <c r="D38" s="407">
        <v>1</v>
      </c>
      <c r="E38" s="97"/>
      <c r="F38" s="87">
        <f t="shared" ref="F38:F47" si="4">+D38*E38</f>
        <v>0</v>
      </c>
      <c r="I38" s="144"/>
    </row>
    <row r="39" spans="1:9" ht="15.75" x14ac:dyDescent="0.15">
      <c r="A39" s="306"/>
      <c r="B39" s="553" t="s">
        <v>708</v>
      </c>
      <c r="C39" s="312" t="s">
        <v>2</v>
      </c>
      <c r="D39" s="407">
        <v>1</v>
      </c>
      <c r="E39" s="97"/>
      <c r="F39" s="87">
        <f t="shared" si="4"/>
        <v>0</v>
      </c>
      <c r="I39" s="144"/>
    </row>
    <row r="40" spans="1:9" ht="15.75" x14ac:dyDescent="0.15">
      <c r="A40" s="306"/>
      <c r="B40" s="553" t="s">
        <v>709</v>
      </c>
      <c r="C40" s="312" t="s">
        <v>2</v>
      </c>
      <c r="D40" s="407">
        <v>2</v>
      </c>
      <c r="E40" s="97"/>
      <c r="F40" s="87">
        <f t="shared" si="4"/>
        <v>0</v>
      </c>
      <c r="I40" s="144"/>
    </row>
    <row r="41" spans="1:9" ht="15.75" x14ac:dyDescent="0.15">
      <c r="A41" s="306"/>
      <c r="B41" s="553" t="s">
        <v>710</v>
      </c>
      <c r="C41" s="312" t="s">
        <v>2</v>
      </c>
      <c r="D41" s="407">
        <v>6</v>
      </c>
      <c r="E41" s="97"/>
      <c r="F41" s="87">
        <f t="shared" si="4"/>
        <v>0</v>
      </c>
      <c r="I41" s="144"/>
    </row>
    <row r="42" spans="1:9" ht="15.75" x14ac:dyDescent="0.15">
      <c r="A42" s="399"/>
      <c r="B42" s="553" t="s">
        <v>711</v>
      </c>
      <c r="C42" s="405" t="s">
        <v>2</v>
      </c>
      <c r="D42" s="407">
        <v>1</v>
      </c>
      <c r="E42" s="97"/>
      <c r="F42" s="87">
        <f t="shared" si="4"/>
        <v>0</v>
      </c>
      <c r="I42" s="144"/>
    </row>
    <row r="43" spans="1:9" ht="15.75" x14ac:dyDescent="0.15">
      <c r="A43" s="399"/>
      <c r="B43" s="553" t="s">
        <v>712</v>
      </c>
      <c r="C43" s="405" t="s">
        <v>2</v>
      </c>
      <c r="D43" s="407">
        <v>1</v>
      </c>
      <c r="E43" s="97"/>
      <c r="F43" s="87">
        <f t="shared" ref="F43" si="5">+D43*E43</f>
        <v>0</v>
      </c>
      <c r="I43" s="144"/>
    </row>
    <row r="44" spans="1:9" ht="15.75" x14ac:dyDescent="0.15">
      <c r="A44" s="306"/>
      <c r="B44" s="553" t="s">
        <v>713</v>
      </c>
      <c r="C44" s="312" t="s">
        <v>2</v>
      </c>
      <c r="D44" s="407">
        <v>1</v>
      </c>
      <c r="E44" s="97"/>
      <c r="F44" s="87">
        <f t="shared" si="4"/>
        <v>0</v>
      </c>
      <c r="I44" s="144"/>
    </row>
    <row r="45" spans="1:9" ht="15.75" x14ac:dyDescent="0.15">
      <c r="A45" s="306"/>
      <c r="B45" s="553" t="s">
        <v>362</v>
      </c>
      <c r="C45" s="312" t="s">
        <v>2</v>
      </c>
      <c r="D45" s="407">
        <v>1</v>
      </c>
      <c r="E45" s="97"/>
      <c r="F45" s="87">
        <f t="shared" si="4"/>
        <v>0</v>
      </c>
      <c r="I45" s="144"/>
    </row>
    <row r="46" spans="1:9" ht="15.75" x14ac:dyDescent="0.15">
      <c r="A46" s="306"/>
      <c r="B46" s="553" t="s">
        <v>363</v>
      </c>
      <c r="C46" s="312" t="s">
        <v>2</v>
      </c>
      <c r="D46" s="407">
        <v>1</v>
      </c>
      <c r="E46" s="97"/>
      <c r="F46" s="87">
        <f t="shared" si="4"/>
        <v>0</v>
      </c>
      <c r="I46" s="144"/>
    </row>
    <row r="47" spans="1:9" ht="15.75" x14ac:dyDescent="0.15">
      <c r="A47" s="306"/>
      <c r="B47" s="553" t="s">
        <v>364</v>
      </c>
      <c r="C47" s="312" t="s">
        <v>2</v>
      </c>
      <c r="D47" s="407">
        <v>1</v>
      </c>
      <c r="E47" s="97"/>
      <c r="F47" s="87">
        <f t="shared" si="4"/>
        <v>0</v>
      </c>
      <c r="I47" s="144"/>
    </row>
    <row r="48" spans="1:9" ht="15.75" x14ac:dyDescent="0.15">
      <c r="A48" s="306"/>
      <c r="B48" s="553" t="s">
        <v>365</v>
      </c>
      <c r="C48" s="312" t="s">
        <v>2</v>
      </c>
      <c r="D48" s="407">
        <v>1</v>
      </c>
      <c r="E48" s="97"/>
      <c r="F48" s="87">
        <f t="shared" si="3"/>
        <v>0</v>
      </c>
      <c r="I48" s="144"/>
    </row>
    <row r="49" spans="1:9" ht="15.75" x14ac:dyDescent="0.15">
      <c r="A49" s="306"/>
      <c r="B49" s="553" t="s">
        <v>366</v>
      </c>
      <c r="C49" s="312" t="s">
        <v>2</v>
      </c>
      <c r="D49" s="407">
        <v>1</v>
      </c>
      <c r="E49" s="97"/>
      <c r="F49" s="87">
        <f>+D49*E49</f>
        <v>0</v>
      </c>
      <c r="I49" s="144"/>
    </row>
    <row r="50" spans="1:9" ht="15.75" x14ac:dyDescent="0.15">
      <c r="A50" s="399"/>
      <c r="B50" s="553" t="s">
        <v>367</v>
      </c>
      <c r="C50" s="405" t="s">
        <v>2</v>
      </c>
      <c r="D50" s="407">
        <v>1</v>
      </c>
      <c r="E50" s="97"/>
      <c r="F50" s="87">
        <f>+D50*E50</f>
        <v>0</v>
      </c>
      <c r="I50" s="144"/>
    </row>
    <row r="51" spans="1:9" ht="15.75" x14ac:dyDescent="0.15">
      <c r="A51" s="399"/>
      <c r="B51" s="553" t="s">
        <v>525</v>
      </c>
      <c r="C51" s="405" t="s">
        <v>2</v>
      </c>
      <c r="D51" s="407">
        <v>1</v>
      </c>
      <c r="E51" s="97"/>
      <c r="F51" s="87">
        <f>+D51*E51</f>
        <v>0</v>
      </c>
      <c r="I51" s="144"/>
    </row>
    <row r="52" spans="1:9" ht="15.75" x14ac:dyDescent="0.15">
      <c r="A52" s="399"/>
      <c r="B52" s="553" t="s">
        <v>714</v>
      </c>
      <c r="C52" s="405" t="s">
        <v>2</v>
      </c>
      <c r="D52" s="407">
        <v>1</v>
      </c>
      <c r="E52" s="97"/>
      <c r="F52" s="87">
        <f t="shared" ref="F52:F53" si="6">+D52*E52</f>
        <v>0</v>
      </c>
      <c r="I52" s="144"/>
    </row>
    <row r="53" spans="1:9" ht="15.75" x14ac:dyDescent="0.15">
      <c r="A53" s="399"/>
      <c r="B53" s="553" t="s">
        <v>715</v>
      </c>
      <c r="C53" s="405" t="s">
        <v>2</v>
      </c>
      <c r="D53" s="407">
        <v>8</v>
      </c>
      <c r="E53" s="97"/>
      <c r="F53" s="87">
        <f t="shared" si="6"/>
        <v>0</v>
      </c>
      <c r="I53" s="144"/>
    </row>
    <row r="54" spans="1:9" ht="15.75" x14ac:dyDescent="0.15">
      <c r="A54" s="399"/>
      <c r="B54" s="553"/>
      <c r="C54" s="761"/>
      <c r="D54" s="762"/>
      <c r="E54" s="97"/>
      <c r="F54" s="87"/>
      <c r="I54" s="144"/>
    </row>
    <row r="55" spans="1:9" ht="15.75" x14ac:dyDescent="0.15">
      <c r="A55" s="399"/>
      <c r="B55" s="315" t="s">
        <v>371</v>
      </c>
      <c r="C55" s="761"/>
      <c r="D55" s="762"/>
      <c r="E55" s="97"/>
      <c r="F55" s="87"/>
      <c r="I55" s="144"/>
    </row>
    <row r="56" spans="1:9" ht="15.75" x14ac:dyDescent="0.15">
      <c r="A56" s="399"/>
      <c r="B56" s="553" t="s">
        <v>368</v>
      </c>
      <c r="C56" s="761" t="s">
        <v>2</v>
      </c>
      <c r="D56" s="762">
        <v>1</v>
      </c>
      <c r="E56" s="97"/>
      <c r="F56" s="87">
        <f>+D56*E56</f>
        <v>0</v>
      </c>
      <c r="I56" s="144"/>
    </row>
    <row r="57" spans="1:9" ht="15.75" x14ac:dyDescent="0.15">
      <c r="A57" s="399"/>
      <c r="B57" s="553" t="s">
        <v>369</v>
      </c>
      <c r="C57" s="761" t="s">
        <v>2</v>
      </c>
      <c r="D57" s="762">
        <v>1</v>
      </c>
      <c r="E57" s="97"/>
      <c r="F57" s="87">
        <f>+D57*E57</f>
        <v>0</v>
      </c>
      <c r="I57" s="144"/>
    </row>
    <row r="58" spans="1:9" ht="15.75" x14ac:dyDescent="0.15">
      <c r="A58" s="399"/>
      <c r="B58" s="553" t="s">
        <v>526</v>
      </c>
      <c r="C58" s="761" t="s">
        <v>2</v>
      </c>
      <c r="D58" s="762">
        <v>1</v>
      </c>
      <c r="E58" s="97"/>
      <c r="F58" s="87">
        <f>+D58*E58</f>
        <v>0</v>
      </c>
      <c r="I58" s="144"/>
    </row>
    <row r="59" spans="1:9" ht="15.75" x14ac:dyDescent="0.15">
      <c r="A59" s="399"/>
      <c r="B59" s="553" t="s">
        <v>527</v>
      </c>
      <c r="C59" s="761" t="s">
        <v>2</v>
      </c>
      <c r="D59" s="762">
        <v>1</v>
      </c>
      <c r="E59" s="97"/>
      <c r="F59" s="87">
        <f>+D59*E59</f>
        <v>0</v>
      </c>
      <c r="I59" s="144"/>
    </row>
    <row r="60" spans="1:9" ht="15.75" x14ac:dyDescent="0.15">
      <c r="A60" s="306"/>
      <c r="B60" s="311"/>
      <c r="C60" s="313"/>
      <c r="D60" s="314"/>
      <c r="E60" s="97"/>
      <c r="F60" s="87"/>
      <c r="I60" s="144"/>
    </row>
    <row r="61" spans="1:9" ht="15.75" x14ac:dyDescent="0.15">
      <c r="A61" s="399" t="s">
        <v>390</v>
      </c>
      <c r="B61" s="311" t="s">
        <v>228</v>
      </c>
      <c r="C61" s="313"/>
      <c r="D61" s="314"/>
      <c r="E61" s="97"/>
      <c r="F61" s="87"/>
      <c r="I61" s="144"/>
    </row>
    <row r="62" spans="1:9" ht="15.75" x14ac:dyDescent="0.15">
      <c r="A62" s="399"/>
      <c r="B62" s="315" t="s">
        <v>665</v>
      </c>
      <c r="C62" s="405"/>
      <c r="D62" s="762"/>
      <c r="E62" s="97"/>
      <c r="F62" s="87"/>
      <c r="I62" s="144"/>
    </row>
    <row r="63" spans="1:9" ht="15.75" x14ac:dyDescent="0.15">
      <c r="A63" s="399"/>
      <c r="B63" s="315"/>
      <c r="C63" s="405"/>
      <c r="D63" s="762"/>
      <c r="E63" s="97"/>
      <c r="F63" s="87"/>
      <c r="I63" s="144"/>
    </row>
    <row r="64" spans="1:9" ht="15.75" x14ac:dyDescent="0.15">
      <c r="A64" s="399" t="s">
        <v>668</v>
      </c>
      <c r="B64" s="311" t="s">
        <v>669</v>
      </c>
      <c r="C64" s="313"/>
      <c r="D64" s="314"/>
      <c r="E64" s="97"/>
      <c r="F64" s="87"/>
      <c r="I64" s="144"/>
    </row>
    <row r="65" spans="1:9" ht="15.75" x14ac:dyDescent="0.15">
      <c r="A65" s="399"/>
      <c r="B65" s="315" t="s">
        <v>670</v>
      </c>
      <c r="C65" s="761" t="s">
        <v>2</v>
      </c>
      <c r="D65" s="762">
        <v>4</v>
      </c>
      <c r="E65" s="97"/>
      <c r="F65" s="87">
        <f>+D65*E65</f>
        <v>0</v>
      </c>
      <c r="I65" s="144"/>
    </row>
    <row r="66" spans="1:9" ht="15.75" x14ac:dyDescent="0.15">
      <c r="A66" s="399"/>
      <c r="B66" s="315"/>
      <c r="C66" s="761"/>
      <c r="D66" s="762"/>
      <c r="E66" s="97"/>
      <c r="F66" s="87"/>
      <c r="I66" s="144"/>
    </row>
    <row r="67" spans="1:9" ht="15.75" x14ac:dyDescent="0.15">
      <c r="A67" s="118"/>
      <c r="B67" s="119"/>
      <c r="C67" s="120"/>
      <c r="D67" s="121"/>
      <c r="E67" s="1086"/>
      <c r="F67" s="122"/>
    </row>
    <row r="68" spans="1:9" ht="15.75" x14ac:dyDescent="0.15">
      <c r="A68" s="131" t="s">
        <v>569</v>
      </c>
      <c r="B68" s="124" t="s">
        <v>25</v>
      </c>
      <c r="C68" s="120"/>
      <c r="D68" s="121"/>
      <c r="E68" s="1086"/>
      <c r="F68" s="125">
        <f>SUM(F35:F65)</f>
        <v>0</v>
      </c>
    </row>
    <row r="69" spans="1:9" ht="15.75" x14ac:dyDescent="0.15">
      <c r="A69" s="103"/>
      <c r="B69" s="132"/>
      <c r="C69" s="133"/>
      <c r="D69" s="134"/>
      <c r="E69" s="1030"/>
      <c r="F69" s="135"/>
    </row>
    <row r="70" spans="1:9" ht="15.75" x14ac:dyDescent="0.15">
      <c r="A70" s="103"/>
      <c r="B70" s="132"/>
      <c r="C70" s="133"/>
      <c r="D70" s="134"/>
      <c r="E70" s="1030"/>
      <c r="F70" s="135"/>
    </row>
    <row r="71" spans="1:9" ht="15.75" x14ac:dyDescent="0.15">
      <c r="A71" s="103" t="s">
        <v>38</v>
      </c>
      <c r="B71" s="99" t="s">
        <v>39</v>
      </c>
      <c r="C71" s="100"/>
      <c r="D71" s="101"/>
      <c r="E71" s="728"/>
      <c r="F71" s="102"/>
    </row>
    <row r="72" spans="1:9" ht="15.75" x14ac:dyDescent="0.15">
      <c r="A72" s="30" t="s">
        <v>121</v>
      </c>
      <c r="B72" s="99" t="s">
        <v>384</v>
      </c>
      <c r="C72" s="100"/>
      <c r="D72" s="104"/>
      <c r="E72" s="731"/>
      <c r="F72" s="105"/>
    </row>
    <row r="73" spans="1:9" x14ac:dyDescent="0.15">
      <c r="A73" s="106" t="s">
        <v>18</v>
      </c>
      <c r="B73" s="107" t="s">
        <v>19</v>
      </c>
      <c r="C73" s="108" t="s">
        <v>20</v>
      </c>
      <c r="D73" s="109" t="s">
        <v>21</v>
      </c>
      <c r="E73" s="727" t="s">
        <v>22</v>
      </c>
      <c r="F73" s="241" t="s">
        <v>23</v>
      </c>
    </row>
    <row r="74" spans="1:9" ht="15.75" x14ac:dyDescent="0.15">
      <c r="A74" s="774"/>
      <c r="B74" s="775"/>
      <c r="C74" s="208"/>
      <c r="D74" s="776"/>
      <c r="E74" s="777"/>
      <c r="F74" s="210"/>
    </row>
    <row r="75" spans="1:9" ht="15.75" x14ac:dyDescent="0.15">
      <c r="A75" s="399" t="s">
        <v>122</v>
      </c>
      <c r="B75" s="778" t="s">
        <v>584</v>
      </c>
      <c r="C75" s="405"/>
      <c r="D75" s="407"/>
      <c r="E75" s="97"/>
      <c r="F75" s="639"/>
    </row>
    <row r="76" spans="1:9" ht="15.75" x14ac:dyDescent="0.15">
      <c r="A76" s="399"/>
      <c r="B76" s="577" t="s">
        <v>578</v>
      </c>
      <c r="C76" s="405"/>
      <c r="D76" s="407"/>
      <c r="E76" s="97"/>
      <c r="F76" s="639"/>
    </row>
    <row r="77" spans="1:9" ht="15.75" x14ac:dyDescent="0.15">
      <c r="A77" s="399"/>
      <c r="B77" s="773" t="s">
        <v>574</v>
      </c>
      <c r="C77" s="403" t="s">
        <v>1</v>
      </c>
      <c r="D77" s="407">
        <v>256</v>
      </c>
      <c r="E77" s="97"/>
      <c r="F77" s="43">
        <f>+D77*E77</f>
        <v>0</v>
      </c>
    </row>
    <row r="78" spans="1:9" ht="15.75" x14ac:dyDescent="0.15">
      <c r="A78" s="399"/>
      <c r="B78" s="779" t="s">
        <v>575</v>
      </c>
      <c r="C78" s="405" t="s">
        <v>1</v>
      </c>
      <c r="D78" s="407">
        <v>241</v>
      </c>
      <c r="E78" s="97"/>
      <c r="F78" s="43">
        <f>+D78*E78</f>
        <v>0</v>
      </c>
    </row>
    <row r="79" spans="1:9" ht="15.75" x14ac:dyDescent="0.15">
      <c r="A79" s="399"/>
      <c r="B79" s="779" t="s">
        <v>576</v>
      </c>
      <c r="C79" s="405" t="s">
        <v>1</v>
      </c>
      <c r="D79" s="407">
        <v>241</v>
      </c>
      <c r="E79" s="97"/>
      <c r="F79" s="295">
        <f t="shared" ref="F79" si="7">+D79*E79</f>
        <v>0</v>
      </c>
    </row>
    <row r="80" spans="1:9" ht="15.75" x14ac:dyDescent="0.15">
      <c r="A80" s="399"/>
      <c r="B80" s="779" t="s">
        <v>582</v>
      </c>
      <c r="C80" s="405" t="s">
        <v>1</v>
      </c>
      <c r="D80" s="407">
        <v>21</v>
      </c>
      <c r="E80" s="97"/>
      <c r="F80" s="295">
        <f t="shared" ref="F80" si="8">+D80*E80</f>
        <v>0</v>
      </c>
    </row>
    <row r="81" spans="1:6" ht="15.75" x14ac:dyDescent="0.15">
      <c r="A81" s="333"/>
      <c r="B81" s="773" t="s">
        <v>587</v>
      </c>
      <c r="C81" s="403" t="s">
        <v>2</v>
      </c>
      <c r="D81" s="280">
        <v>6</v>
      </c>
      <c r="E81" s="97"/>
      <c r="F81" s="295">
        <f t="shared" ref="F81" si="9">+D81*E81</f>
        <v>0</v>
      </c>
    </row>
    <row r="82" spans="1:6" ht="15.75" x14ac:dyDescent="0.15">
      <c r="A82" s="399"/>
      <c r="B82" s="779" t="s">
        <v>579</v>
      </c>
      <c r="C82" s="405" t="s">
        <v>1</v>
      </c>
      <c r="D82" s="280">
        <v>241</v>
      </c>
      <c r="E82" s="97"/>
      <c r="F82" s="295">
        <f t="shared" ref="F82:F83" si="10">+D82*E82</f>
        <v>0</v>
      </c>
    </row>
    <row r="83" spans="1:6" ht="15.75" x14ac:dyDescent="0.15">
      <c r="A83" s="399"/>
      <c r="B83" s="779" t="s">
        <v>616</v>
      </c>
      <c r="C83" s="405" t="s">
        <v>1</v>
      </c>
      <c r="D83" s="407">
        <v>241</v>
      </c>
      <c r="E83" s="97"/>
      <c r="F83" s="295">
        <f t="shared" si="10"/>
        <v>0</v>
      </c>
    </row>
    <row r="84" spans="1:6" ht="15.75" x14ac:dyDescent="0.15">
      <c r="A84" s="399"/>
      <c r="B84" s="773" t="s">
        <v>221</v>
      </c>
      <c r="C84" s="403" t="s">
        <v>33</v>
      </c>
      <c r="D84" s="280">
        <v>61</v>
      </c>
      <c r="E84" s="97"/>
      <c r="F84" s="295">
        <f>+D84*E84</f>
        <v>0</v>
      </c>
    </row>
    <row r="85" spans="1:6" ht="15.75" x14ac:dyDescent="0.15">
      <c r="A85" s="399"/>
      <c r="B85" s="773" t="s">
        <v>580</v>
      </c>
      <c r="C85" s="403" t="s">
        <v>1</v>
      </c>
      <c r="D85" s="280">
        <v>241</v>
      </c>
      <c r="E85" s="97"/>
      <c r="F85" s="295">
        <f>+D85*E85</f>
        <v>0</v>
      </c>
    </row>
    <row r="86" spans="1:6" ht="15.75" x14ac:dyDescent="0.15">
      <c r="A86" s="399"/>
      <c r="B86" s="773"/>
      <c r="C86" s="403"/>
      <c r="D86" s="280"/>
      <c r="E86" s="97"/>
      <c r="F86" s="295"/>
    </row>
    <row r="87" spans="1:6" ht="15.75" x14ac:dyDescent="0.15">
      <c r="A87" s="399"/>
      <c r="B87" s="577" t="s">
        <v>585</v>
      </c>
      <c r="C87" s="403"/>
      <c r="D87" s="280"/>
      <c r="E87" s="97"/>
      <c r="F87" s="295"/>
    </row>
    <row r="88" spans="1:6" ht="15.75" x14ac:dyDescent="0.15">
      <c r="A88" s="399"/>
      <c r="B88" s="779" t="s">
        <v>579</v>
      </c>
      <c r="C88" s="405" t="s">
        <v>1</v>
      </c>
      <c r="D88" s="280">
        <v>232</v>
      </c>
      <c r="E88" s="97"/>
      <c r="F88" s="295">
        <f t="shared" ref="F88" si="11">+D88*E88</f>
        <v>0</v>
      </c>
    </row>
    <row r="89" spans="1:6" ht="15.75" x14ac:dyDescent="0.15">
      <c r="A89" s="399"/>
      <c r="B89" s="779" t="s">
        <v>616</v>
      </c>
      <c r="C89" s="405" t="s">
        <v>1</v>
      </c>
      <c r="D89" s="280">
        <v>200</v>
      </c>
      <c r="E89" s="97"/>
      <c r="F89" s="295">
        <f>+D89*E89</f>
        <v>0</v>
      </c>
    </row>
    <row r="90" spans="1:6" ht="15.75" x14ac:dyDescent="0.15">
      <c r="A90" s="399"/>
      <c r="B90" s="773" t="s">
        <v>221</v>
      </c>
      <c r="C90" s="403" t="s">
        <v>33</v>
      </c>
      <c r="D90" s="280">
        <v>41</v>
      </c>
      <c r="E90" s="97"/>
      <c r="F90" s="295">
        <f t="shared" ref="F90:F92" si="12">+D90*E90</f>
        <v>0</v>
      </c>
    </row>
    <row r="91" spans="1:6" ht="15.75" x14ac:dyDescent="0.15">
      <c r="A91" s="399"/>
      <c r="B91" s="773" t="s">
        <v>586</v>
      </c>
      <c r="C91" s="403" t="s">
        <v>33</v>
      </c>
      <c r="D91" s="280">
        <v>27</v>
      </c>
      <c r="E91" s="97"/>
      <c r="F91" s="295">
        <f t="shared" si="12"/>
        <v>0</v>
      </c>
    </row>
    <row r="92" spans="1:6" ht="15.75" x14ac:dyDescent="0.15">
      <c r="A92" s="399"/>
      <c r="B92" s="773" t="s">
        <v>580</v>
      </c>
      <c r="C92" s="403" t="s">
        <v>1</v>
      </c>
      <c r="D92" s="407">
        <v>200</v>
      </c>
      <c r="E92" s="97"/>
      <c r="F92" s="295">
        <f t="shared" si="12"/>
        <v>0</v>
      </c>
    </row>
    <row r="93" spans="1:6" ht="15.75" x14ac:dyDescent="0.15">
      <c r="A93" s="399"/>
      <c r="B93" s="773" t="s">
        <v>716</v>
      </c>
      <c r="C93" s="403" t="s">
        <v>2</v>
      </c>
      <c r="D93" s="407">
        <v>1</v>
      </c>
      <c r="E93" s="97"/>
      <c r="F93" s="295">
        <f t="shared" ref="F93" si="13">+D93*E93</f>
        <v>0</v>
      </c>
    </row>
    <row r="94" spans="1:6" ht="15.75" x14ac:dyDescent="0.15">
      <c r="A94" s="399"/>
      <c r="B94" s="773"/>
      <c r="C94" s="403"/>
      <c r="D94" s="407"/>
      <c r="E94" s="97"/>
      <c r="F94" s="43"/>
    </row>
    <row r="95" spans="1:6" ht="15.75" x14ac:dyDescent="0.15">
      <c r="A95" s="399" t="s">
        <v>570</v>
      </c>
      <c r="B95" s="778" t="s">
        <v>387</v>
      </c>
      <c r="C95" s="405"/>
      <c r="D95" s="407"/>
      <c r="E95" s="97"/>
      <c r="F95" s="43"/>
    </row>
    <row r="96" spans="1:6" ht="15.75" x14ac:dyDescent="0.15">
      <c r="A96" s="399"/>
      <c r="B96" s="577" t="s">
        <v>573</v>
      </c>
      <c r="C96" s="405"/>
      <c r="D96" s="407"/>
      <c r="E96" s="97"/>
      <c r="F96" s="43"/>
    </row>
    <row r="97" spans="1:6" ht="15.75" x14ac:dyDescent="0.15">
      <c r="A97" s="273"/>
      <c r="B97" s="773" t="s">
        <v>221</v>
      </c>
      <c r="C97" s="403" t="s">
        <v>33</v>
      </c>
      <c r="D97" s="280">
        <v>20</v>
      </c>
      <c r="E97" s="97"/>
      <c r="F97" s="295">
        <f>+D97*E97</f>
        <v>0</v>
      </c>
    </row>
    <row r="98" spans="1:6" ht="15.75" x14ac:dyDescent="0.15">
      <c r="A98" s="273"/>
      <c r="B98" s="773" t="s">
        <v>574</v>
      </c>
      <c r="C98" s="403" t="s">
        <v>1</v>
      </c>
      <c r="D98" s="280">
        <v>122</v>
      </c>
      <c r="E98" s="97"/>
      <c r="F98" s="295">
        <f>+D98*E98</f>
        <v>0</v>
      </c>
    </row>
    <row r="99" spans="1:6" ht="15.75" x14ac:dyDescent="0.15">
      <c r="A99" s="399"/>
      <c r="B99" s="779" t="s">
        <v>575</v>
      </c>
      <c r="C99" s="405" t="s">
        <v>1</v>
      </c>
      <c r="D99" s="407">
        <v>108</v>
      </c>
      <c r="E99" s="97"/>
      <c r="F99" s="295">
        <f t="shared" ref="F99" si="14">+D99*E99</f>
        <v>0</v>
      </c>
    </row>
    <row r="100" spans="1:6" ht="15.75" x14ac:dyDescent="0.15">
      <c r="A100" s="399"/>
      <c r="B100" s="779" t="s">
        <v>576</v>
      </c>
      <c r="C100" s="405" t="s">
        <v>1</v>
      </c>
      <c r="D100" s="407">
        <v>108</v>
      </c>
      <c r="E100" s="97"/>
      <c r="F100" s="295">
        <f t="shared" ref="F100" si="15">+D100*E100</f>
        <v>0</v>
      </c>
    </row>
    <row r="101" spans="1:6" ht="15.75" x14ac:dyDescent="0.15">
      <c r="A101" s="333"/>
      <c r="B101" s="773" t="s">
        <v>581</v>
      </c>
      <c r="C101" s="403" t="s">
        <v>1</v>
      </c>
      <c r="D101" s="280">
        <v>122</v>
      </c>
      <c r="E101" s="97"/>
      <c r="F101" s="295">
        <f t="shared" ref="F101:F102" si="16">+D101*E101</f>
        <v>0</v>
      </c>
    </row>
    <row r="102" spans="1:6" ht="15.75" x14ac:dyDescent="0.15">
      <c r="A102" s="333"/>
      <c r="B102" s="773" t="s">
        <v>587</v>
      </c>
      <c r="C102" s="403" t="s">
        <v>2</v>
      </c>
      <c r="D102" s="280">
        <v>6</v>
      </c>
      <c r="E102" s="97"/>
      <c r="F102" s="295">
        <f t="shared" si="16"/>
        <v>0</v>
      </c>
    </row>
    <row r="103" spans="1:6" ht="15.75" x14ac:dyDescent="0.15">
      <c r="A103" s="333"/>
      <c r="B103" s="773" t="s">
        <v>388</v>
      </c>
      <c r="C103" s="403" t="s">
        <v>33</v>
      </c>
      <c r="D103" s="280">
        <v>75</v>
      </c>
      <c r="E103" s="97"/>
      <c r="F103" s="295">
        <f t="shared" ref="F103" si="17">+D103*E103</f>
        <v>0</v>
      </c>
    </row>
    <row r="104" spans="1:6" ht="15.75" x14ac:dyDescent="0.15">
      <c r="A104" s="333"/>
      <c r="B104" s="773" t="s">
        <v>577</v>
      </c>
      <c r="C104" s="403" t="s">
        <v>2</v>
      </c>
      <c r="D104" s="280">
        <v>4</v>
      </c>
      <c r="E104" s="97"/>
      <c r="F104" s="295">
        <f t="shared" ref="F104" si="18">+D104*E104</f>
        <v>0</v>
      </c>
    </row>
    <row r="105" spans="1:6" ht="15.75" x14ac:dyDescent="0.15">
      <c r="A105" s="780"/>
      <c r="B105" s="781"/>
      <c r="C105" s="782"/>
      <c r="D105" s="783"/>
      <c r="E105" s="784"/>
      <c r="F105" s="73"/>
    </row>
    <row r="106" spans="1:6" ht="15.75" x14ac:dyDescent="0.15">
      <c r="A106" s="118"/>
      <c r="B106" s="119"/>
      <c r="C106" s="120"/>
      <c r="D106" s="121"/>
      <c r="E106" s="1086"/>
      <c r="F106" s="122"/>
    </row>
    <row r="107" spans="1:6" ht="15.75" x14ac:dyDescent="0.15">
      <c r="A107" s="131" t="s">
        <v>571</v>
      </c>
      <c r="B107" s="124" t="s">
        <v>25</v>
      </c>
      <c r="C107" s="120"/>
      <c r="D107" s="121"/>
      <c r="E107" s="1086"/>
      <c r="F107" s="125">
        <f>SUM(F77:F104)</f>
        <v>0</v>
      </c>
    </row>
  </sheetData>
  <sheetProtection algorithmName="SHA-512" hashValue="gH84+Vy71rGDaYC4mHju0WtJ8QwFySwVH4QiQAVb0mRFIDizOj2bvNSLkd7zU122AvStWlB79jghsuecf/tPrA==" saltValue="emcyzPMtm65Ec6ElWLdI2Q==" spinCount="100000" sheet="1" insertColumns="0" insertRows="0"/>
  <protectedRanges>
    <protectedRange sqref="E32 E74" name="Range1"/>
    <protectedRange sqref="E33:E66 E75:E105" name="Range2_1"/>
  </protectedRanges>
  <mergeCells count="1">
    <mergeCell ref="A1:C4"/>
  </mergeCells>
  <phoneticPr fontId="61" type="noConversion"/>
  <printOptions horizontalCentered="1"/>
  <pageMargins left="0.55118110236220474" right="0.39370078740157483" top="0.47244094488188981" bottom="0.35433070866141736" header="0.51181102362204722" footer="0.23622047244094491"/>
  <pageSetup paperSize="9" fitToHeight="0" orientation="portrait" r:id="rId1"/>
  <headerFooter alignWithMargins="0">
    <oddHeader>&amp;R&amp;"Times New Roman,normal"&amp;P</oddHeader>
  </headerFooter>
  <rowBreaks count="2" manualBreakCount="2">
    <brk id="28" max="5" man="1"/>
    <brk id="70" max="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3947F-F1F8-4768-ACFA-11B6F42EA926}">
  <sheetPr codeName="Sheet10">
    <pageSetUpPr fitToPage="1"/>
  </sheetPr>
  <dimension ref="A1:H62"/>
  <sheetViews>
    <sheetView showGridLines="0" showZeros="0" view="pageBreakPreview" zoomScaleNormal="100" zoomScaleSheetLayoutView="100" workbookViewId="0">
      <selection activeCell="O22" sqref="O22"/>
    </sheetView>
  </sheetViews>
  <sheetFormatPr defaultColWidth="9" defaultRowHeight="12" x14ac:dyDescent="0.15"/>
  <cols>
    <col min="1" max="1" width="8.625" style="17" customWidth="1"/>
    <col min="2" max="2" width="44.625" style="18" customWidth="1"/>
    <col min="3" max="3" width="5.625" style="19" customWidth="1"/>
    <col min="4" max="4" width="8.625" style="20" customWidth="1"/>
    <col min="5" max="5" width="10.625" style="61" customWidth="1"/>
    <col min="6" max="6" width="13.625" style="12" customWidth="1"/>
    <col min="7" max="8" width="4.625" style="18" customWidth="1"/>
    <col min="9" max="16384" width="9" style="23"/>
  </cols>
  <sheetData>
    <row r="1" spans="1:8" s="57" customFormat="1" ht="9" customHeight="1" x14ac:dyDescent="0.15">
      <c r="A1" s="1212"/>
      <c r="B1" s="1213"/>
      <c r="C1" s="1214"/>
      <c r="D1" s="2" t="s">
        <v>0</v>
      </c>
      <c r="E1" s="1080"/>
      <c r="F1" s="3"/>
      <c r="G1" s="11"/>
    </row>
    <row r="2" spans="1:8" s="57" customFormat="1" ht="12.75" customHeight="1" x14ac:dyDescent="0.15">
      <c r="A2" s="1215"/>
      <c r="B2" s="1216"/>
      <c r="C2" s="1217"/>
      <c r="D2" s="142" t="str">
        <f>TILBS_YFIR!D2</f>
        <v>Brekkuás 2</v>
      </c>
      <c r="E2" s="1081"/>
      <c r="F2" s="4"/>
      <c r="G2" s="11"/>
    </row>
    <row r="3" spans="1:8" s="57" customFormat="1" ht="10.5" customHeight="1" x14ac:dyDescent="0.15">
      <c r="A3" s="1215"/>
      <c r="B3" s="1216"/>
      <c r="C3" s="1217"/>
      <c r="D3" s="5" t="s">
        <v>14</v>
      </c>
      <c r="E3" s="1082"/>
      <c r="F3" s="6" t="s">
        <v>15</v>
      </c>
      <c r="G3" s="11"/>
    </row>
    <row r="4" spans="1:8" s="57" customFormat="1" ht="9.75" customHeight="1" x14ac:dyDescent="0.15">
      <c r="A4" s="1218"/>
      <c r="B4" s="1219"/>
      <c r="C4" s="1220"/>
      <c r="D4" s="7"/>
      <c r="E4" s="1083"/>
      <c r="F4" s="1" t="str">
        <f>TILBS_YFIR!$F$4</f>
        <v>Apríl 2022</v>
      </c>
      <c r="G4" s="11"/>
    </row>
    <row r="5" spans="1:8" s="144" customFormat="1" ht="16.149999999999999" customHeight="1" x14ac:dyDescent="0.15">
      <c r="A5" s="98"/>
      <c r="B5" s="99"/>
      <c r="C5" s="100"/>
      <c r="D5" s="101"/>
      <c r="E5" s="1084"/>
      <c r="F5" s="102"/>
      <c r="G5" s="143"/>
      <c r="H5" s="143"/>
    </row>
    <row r="6" spans="1:8" s="144" customFormat="1" ht="16.149999999999999" customHeight="1" x14ac:dyDescent="0.15">
      <c r="A6" s="103" t="s">
        <v>203</v>
      </c>
      <c r="B6" s="99" t="s">
        <v>204</v>
      </c>
      <c r="C6" s="100"/>
      <c r="D6" s="101"/>
      <c r="E6" s="1084"/>
      <c r="F6" s="102"/>
      <c r="G6" s="143"/>
      <c r="H6" s="143"/>
    </row>
    <row r="7" spans="1:8" s="58" customFormat="1" ht="16.149999999999999" customHeight="1" x14ac:dyDescent="0.15">
      <c r="A7" s="103" t="s">
        <v>205</v>
      </c>
      <c r="B7" s="99" t="s">
        <v>206</v>
      </c>
      <c r="C7" s="100"/>
      <c r="D7" s="104"/>
      <c r="E7" s="1085"/>
      <c r="F7" s="105"/>
      <c r="G7" s="14"/>
      <c r="H7" s="14"/>
    </row>
    <row r="8" spans="1:8" s="58" customFormat="1" ht="16.149999999999999" customHeight="1" x14ac:dyDescent="0.15">
      <c r="A8" s="1134" t="s">
        <v>18</v>
      </c>
      <c r="B8" s="862" t="s">
        <v>19</v>
      </c>
      <c r="C8" s="863" t="s">
        <v>20</v>
      </c>
      <c r="D8" s="1135" t="s">
        <v>21</v>
      </c>
      <c r="E8" s="732" t="s">
        <v>22</v>
      </c>
      <c r="F8" s="866" t="s">
        <v>23</v>
      </c>
      <c r="G8" s="14"/>
      <c r="H8" s="14"/>
    </row>
    <row r="9" spans="1:8" s="58" customFormat="1" ht="16.149999999999999" customHeight="1" x14ac:dyDescent="0.15">
      <c r="A9" s="1152"/>
      <c r="B9" s="1153"/>
      <c r="C9" s="1154"/>
      <c r="D9" s="1155"/>
      <c r="E9" s="981"/>
      <c r="F9" s="1156"/>
      <c r="G9" s="14"/>
      <c r="H9" s="14"/>
    </row>
    <row r="10" spans="1:8" s="58" customFormat="1" ht="16.149999999999999" customHeight="1" x14ac:dyDescent="0.15">
      <c r="A10" s="1137" t="s">
        <v>207</v>
      </c>
      <c r="B10" s="1138" t="s">
        <v>769</v>
      </c>
      <c r="C10" s="759"/>
      <c r="D10" s="760"/>
      <c r="E10" s="318"/>
      <c r="F10" s="841"/>
      <c r="G10" s="14"/>
      <c r="H10" s="14"/>
    </row>
    <row r="11" spans="1:8" s="58" customFormat="1" ht="16.149999999999999" customHeight="1" x14ac:dyDescent="0.15">
      <c r="A11" s="839"/>
      <c r="B11" s="1239" t="s">
        <v>868</v>
      </c>
      <c r="C11" s="759"/>
      <c r="D11" s="1139"/>
      <c r="E11" s="318"/>
      <c r="F11" s="1140"/>
      <c r="G11" s="14"/>
      <c r="H11" s="14"/>
    </row>
    <row r="12" spans="1:8" s="58" customFormat="1" ht="16.149999999999999" customHeight="1" x14ac:dyDescent="0.15">
      <c r="A12" s="839"/>
      <c r="B12" s="1136"/>
      <c r="C12" s="759"/>
      <c r="D12" s="760"/>
      <c r="E12" s="318"/>
      <c r="F12" s="1141"/>
      <c r="G12" s="14"/>
      <c r="H12" s="14"/>
    </row>
    <row r="13" spans="1:8" s="58" customFormat="1" ht="16.149999999999999" customHeight="1" x14ac:dyDescent="0.15">
      <c r="A13" s="1137" t="s">
        <v>770</v>
      </c>
      <c r="B13" s="1138" t="s">
        <v>771</v>
      </c>
      <c r="C13" s="759"/>
      <c r="D13" s="760"/>
      <c r="E13" s="318"/>
      <c r="F13" s="1141"/>
      <c r="G13" s="14"/>
      <c r="H13" s="14"/>
    </row>
    <row r="14" spans="1:8" s="58" customFormat="1" ht="16.149999999999999" customHeight="1" x14ac:dyDescent="0.15">
      <c r="A14" s="839" t="s">
        <v>772</v>
      </c>
      <c r="B14" s="1136" t="s">
        <v>773</v>
      </c>
      <c r="C14" s="759" t="s">
        <v>55</v>
      </c>
      <c r="D14" s="760">
        <v>650</v>
      </c>
      <c r="E14" s="318"/>
      <c r="F14" s="1141">
        <f t="shared" ref="F14:F59" si="0">D14*E14</f>
        <v>0</v>
      </c>
      <c r="G14" s="14"/>
      <c r="H14" s="14"/>
    </row>
    <row r="15" spans="1:8" s="58" customFormat="1" ht="16.149999999999999" customHeight="1" x14ac:dyDescent="0.15">
      <c r="A15" s="839" t="s">
        <v>774</v>
      </c>
      <c r="B15" s="1136" t="s">
        <v>775</v>
      </c>
      <c r="C15" s="759"/>
      <c r="D15" s="760"/>
      <c r="E15" s="318"/>
      <c r="F15" s="1141"/>
      <c r="G15" s="14"/>
      <c r="H15" s="14"/>
    </row>
    <row r="16" spans="1:8" s="58" customFormat="1" ht="16.149999999999999" customHeight="1" x14ac:dyDescent="0.15">
      <c r="A16" s="839"/>
      <c r="B16" s="1142" t="s">
        <v>776</v>
      </c>
      <c r="C16" s="759" t="s">
        <v>55</v>
      </c>
      <c r="D16" s="1143">
        <v>375</v>
      </c>
      <c r="E16" s="318"/>
      <c r="F16" s="1141">
        <f t="shared" si="0"/>
        <v>0</v>
      </c>
      <c r="G16" s="14"/>
      <c r="H16" s="14"/>
    </row>
    <row r="17" spans="1:8" s="58" customFormat="1" ht="16.149999999999999" customHeight="1" x14ac:dyDescent="0.15">
      <c r="A17" s="839"/>
      <c r="B17" s="1142" t="s">
        <v>777</v>
      </c>
      <c r="C17" s="759" t="s">
        <v>55</v>
      </c>
      <c r="D17" s="1143">
        <v>180</v>
      </c>
      <c r="E17" s="318"/>
      <c r="F17" s="1141">
        <f t="shared" si="0"/>
        <v>0</v>
      </c>
      <c r="G17" s="14"/>
      <c r="H17" s="14"/>
    </row>
    <row r="18" spans="1:8" s="58" customFormat="1" ht="16.149999999999999" customHeight="1" x14ac:dyDescent="0.15">
      <c r="A18" s="1144" t="s">
        <v>778</v>
      </c>
      <c r="B18" s="258" t="s">
        <v>779</v>
      </c>
      <c r="C18" s="1145" t="s">
        <v>55</v>
      </c>
      <c r="D18" s="1146">
        <v>125</v>
      </c>
      <c r="E18" s="318"/>
      <c r="F18" s="1141">
        <f t="shared" si="0"/>
        <v>0</v>
      </c>
      <c r="G18" s="14"/>
      <c r="H18" s="14"/>
    </row>
    <row r="19" spans="1:8" s="58" customFormat="1" ht="16.149999999999999" customHeight="1" x14ac:dyDescent="0.15">
      <c r="A19" s="1144" t="s">
        <v>780</v>
      </c>
      <c r="B19" s="258" t="s">
        <v>781</v>
      </c>
      <c r="C19" s="1147" t="s">
        <v>55</v>
      </c>
      <c r="D19" s="1143">
        <v>130</v>
      </c>
      <c r="E19" s="318"/>
      <c r="F19" s="1141">
        <f t="shared" si="0"/>
        <v>0</v>
      </c>
      <c r="G19" s="14"/>
      <c r="H19" s="14"/>
    </row>
    <row r="20" spans="1:8" s="58" customFormat="1" ht="16.149999999999999" customHeight="1" x14ac:dyDescent="0.15">
      <c r="A20" s="1144" t="s">
        <v>782</v>
      </c>
      <c r="B20" s="258" t="s">
        <v>835</v>
      </c>
      <c r="C20" s="1147" t="s">
        <v>1</v>
      </c>
      <c r="D20" s="1143">
        <v>400</v>
      </c>
      <c r="E20" s="318"/>
      <c r="F20" s="1141">
        <f t="shared" si="0"/>
        <v>0</v>
      </c>
      <c r="G20" s="14"/>
      <c r="H20" s="14"/>
    </row>
    <row r="21" spans="1:8" s="58" customFormat="1" ht="16.149999999999999" customHeight="1" x14ac:dyDescent="0.15">
      <c r="A21" s="870"/>
      <c r="B21" s="1157"/>
      <c r="C21" s="872"/>
      <c r="D21" s="873"/>
      <c r="E21" s="595"/>
      <c r="F21" s="1158"/>
      <c r="G21" s="14"/>
      <c r="H21" s="14"/>
    </row>
    <row r="22" spans="1:8" s="58" customFormat="1" ht="16.149999999999999" customHeight="1" x14ac:dyDescent="0.15">
      <c r="A22" s="842"/>
      <c r="B22" s="1160"/>
      <c r="C22" s="844"/>
      <c r="D22" s="1161"/>
      <c r="E22" s="796"/>
      <c r="F22" s="1162"/>
      <c r="G22" s="14"/>
      <c r="H22" s="14"/>
    </row>
    <row r="23" spans="1:8" s="58" customFormat="1" ht="16.149999999999999" customHeight="1" x14ac:dyDescent="0.15">
      <c r="A23" s="350"/>
      <c r="B23" s="351" t="s">
        <v>113</v>
      </c>
      <c r="C23" s="352"/>
      <c r="D23" s="353"/>
      <c r="E23" s="743"/>
      <c r="F23" s="354">
        <f>SUM(F11:F20)</f>
        <v>0</v>
      </c>
      <c r="G23" s="14"/>
      <c r="H23" s="14"/>
    </row>
    <row r="24" spans="1:8" s="58" customFormat="1" ht="16.149999999999999" customHeight="1" x14ac:dyDescent="0.15">
      <c r="A24" s="355"/>
      <c r="B24" s="356"/>
      <c r="C24" s="357"/>
      <c r="D24" s="358"/>
      <c r="E24" s="359"/>
      <c r="F24" s="360"/>
      <c r="G24" s="14"/>
      <c r="H24" s="14"/>
    </row>
    <row r="25" spans="1:8" s="58" customFormat="1" ht="16.149999999999999" customHeight="1" x14ac:dyDescent="0.15">
      <c r="A25" s="350"/>
      <c r="B25" s="351" t="s">
        <v>114</v>
      </c>
      <c r="C25" s="352"/>
      <c r="D25" s="353"/>
      <c r="E25" s="743"/>
      <c r="F25" s="354">
        <f>F23</f>
        <v>0</v>
      </c>
      <c r="G25" s="14"/>
      <c r="H25" s="14"/>
    </row>
    <row r="26" spans="1:8" s="58" customFormat="1" ht="16.149999999999999" customHeight="1" x14ac:dyDescent="0.15">
      <c r="A26" s="613"/>
      <c r="B26" s="1163"/>
      <c r="C26" s="357"/>
      <c r="D26" s="358"/>
      <c r="E26" s="1164"/>
      <c r="F26" s="1173"/>
      <c r="G26" s="14"/>
      <c r="H26" s="14"/>
    </row>
    <row r="27" spans="1:8" s="58" customFormat="1" ht="16.149999999999999" customHeight="1" x14ac:dyDescent="0.15">
      <c r="A27" s="1152"/>
      <c r="B27" s="1153"/>
      <c r="C27" s="1154"/>
      <c r="D27" s="1155"/>
      <c r="E27" s="589"/>
      <c r="F27" s="1166"/>
      <c r="G27" s="14"/>
      <c r="H27" s="14"/>
    </row>
    <row r="28" spans="1:8" s="58" customFormat="1" ht="16.149999999999999" customHeight="1" x14ac:dyDescent="0.15">
      <c r="A28" s="1137" t="s">
        <v>377</v>
      </c>
      <c r="B28" s="1138" t="s">
        <v>783</v>
      </c>
      <c r="C28" s="759"/>
      <c r="D28" s="760"/>
      <c r="E28" s="401"/>
      <c r="F28" s="1141"/>
      <c r="G28" s="14"/>
      <c r="H28" s="14"/>
    </row>
    <row r="29" spans="1:8" s="58" customFormat="1" ht="16.149999999999999" customHeight="1" x14ac:dyDescent="0.15">
      <c r="A29" s="1148" t="s">
        <v>784</v>
      </c>
      <c r="B29" s="1149" t="s">
        <v>332</v>
      </c>
      <c r="C29" s="1147"/>
      <c r="D29" s="1143"/>
      <c r="E29" s="401"/>
      <c r="F29" s="1141"/>
      <c r="G29" s="14"/>
      <c r="H29" s="14"/>
    </row>
    <row r="30" spans="1:8" ht="15.75" x14ac:dyDescent="0.15">
      <c r="A30" s="1148"/>
      <c r="B30" s="828" t="s">
        <v>785</v>
      </c>
      <c r="C30" s="1147" t="s">
        <v>1</v>
      </c>
      <c r="D30" s="1143">
        <v>514</v>
      </c>
      <c r="E30" s="401"/>
      <c r="F30" s="1141">
        <f t="shared" si="0"/>
        <v>0</v>
      </c>
    </row>
    <row r="31" spans="1:8" ht="15.75" x14ac:dyDescent="0.15">
      <c r="A31" s="1148"/>
      <c r="B31" s="828" t="s">
        <v>786</v>
      </c>
      <c r="C31" s="1147" t="s">
        <v>1</v>
      </c>
      <c r="D31" s="1143">
        <v>30</v>
      </c>
      <c r="E31" s="401"/>
      <c r="F31" s="1141">
        <f t="shared" si="0"/>
        <v>0</v>
      </c>
    </row>
    <row r="32" spans="1:8" ht="15.75" x14ac:dyDescent="0.15">
      <c r="A32" s="1148"/>
      <c r="B32" s="828" t="s">
        <v>787</v>
      </c>
      <c r="C32" s="1147" t="s">
        <v>1</v>
      </c>
      <c r="D32" s="1143">
        <v>80</v>
      </c>
      <c r="E32" s="401"/>
      <c r="F32" s="1141">
        <f t="shared" si="0"/>
        <v>0</v>
      </c>
    </row>
    <row r="33" spans="1:6" ht="15.75" x14ac:dyDescent="0.15">
      <c r="A33" s="1148" t="s">
        <v>788</v>
      </c>
      <c r="B33" s="1149" t="s">
        <v>789</v>
      </c>
      <c r="C33" s="1147"/>
      <c r="D33" s="1143"/>
      <c r="E33" s="401"/>
      <c r="F33" s="1141"/>
    </row>
    <row r="34" spans="1:6" ht="15.75" x14ac:dyDescent="0.15">
      <c r="A34" s="1148"/>
      <c r="B34" s="1149" t="s">
        <v>790</v>
      </c>
      <c r="C34" s="1147" t="s">
        <v>331</v>
      </c>
      <c r="D34" s="1143">
        <v>25</v>
      </c>
      <c r="E34" s="401"/>
      <c r="F34" s="1141">
        <f>D34*E34</f>
        <v>0</v>
      </c>
    </row>
    <row r="35" spans="1:6" ht="15.75" x14ac:dyDescent="0.15">
      <c r="A35" s="1148" t="s">
        <v>791</v>
      </c>
      <c r="B35" s="1149" t="s">
        <v>792</v>
      </c>
      <c r="C35" s="1147" t="s">
        <v>2</v>
      </c>
      <c r="D35" s="1143">
        <v>2</v>
      </c>
      <c r="E35" s="401"/>
      <c r="F35" s="1141">
        <f t="shared" si="0"/>
        <v>0</v>
      </c>
    </row>
    <row r="36" spans="1:6" ht="15.75" x14ac:dyDescent="0.15">
      <c r="A36" s="1148" t="s">
        <v>793</v>
      </c>
      <c r="B36" s="1149" t="s">
        <v>609</v>
      </c>
      <c r="C36" s="387" t="s">
        <v>331</v>
      </c>
      <c r="D36" s="1143">
        <v>400</v>
      </c>
      <c r="E36" s="401"/>
      <c r="F36" s="1141">
        <f t="shared" si="0"/>
        <v>0</v>
      </c>
    </row>
    <row r="37" spans="1:6" ht="15.75" x14ac:dyDescent="0.15">
      <c r="A37" s="1148" t="s">
        <v>794</v>
      </c>
      <c r="B37" s="1149" t="s">
        <v>795</v>
      </c>
      <c r="C37" s="387" t="s">
        <v>331</v>
      </c>
      <c r="D37" s="1143">
        <v>180</v>
      </c>
      <c r="E37" s="401"/>
      <c r="F37" s="1141">
        <f t="shared" si="0"/>
        <v>0</v>
      </c>
    </row>
    <row r="38" spans="1:6" ht="15.75" x14ac:dyDescent="0.15">
      <c r="A38" s="1148" t="s">
        <v>796</v>
      </c>
      <c r="B38" s="959" t="s">
        <v>797</v>
      </c>
      <c r="C38" s="1147" t="s">
        <v>331</v>
      </c>
      <c r="D38" s="1143">
        <v>60</v>
      </c>
      <c r="E38" s="401"/>
      <c r="F38" s="1141">
        <f t="shared" si="0"/>
        <v>0</v>
      </c>
    </row>
    <row r="39" spans="1:6" ht="15.75" x14ac:dyDescent="0.15">
      <c r="A39" s="1148" t="s">
        <v>798</v>
      </c>
      <c r="B39" s="828" t="s">
        <v>799</v>
      </c>
      <c r="C39" s="1147" t="s">
        <v>1</v>
      </c>
      <c r="D39" s="1143">
        <v>300</v>
      </c>
      <c r="E39" s="401"/>
      <c r="F39" s="1141">
        <f t="shared" si="0"/>
        <v>0</v>
      </c>
    </row>
    <row r="40" spans="1:6" ht="15.75" x14ac:dyDescent="0.15">
      <c r="A40" s="1148" t="s">
        <v>800</v>
      </c>
      <c r="B40" s="959" t="s">
        <v>801</v>
      </c>
      <c r="C40" s="1147" t="s">
        <v>331</v>
      </c>
      <c r="D40" s="1143">
        <v>25</v>
      </c>
      <c r="E40" s="401"/>
      <c r="F40" s="1141">
        <f t="shared" si="0"/>
        <v>0</v>
      </c>
    </row>
    <row r="41" spans="1:6" ht="15.75" x14ac:dyDescent="0.15">
      <c r="A41" s="1148" t="s">
        <v>802</v>
      </c>
      <c r="B41" s="959" t="s">
        <v>803</v>
      </c>
      <c r="C41" s="1147" t="s">
        <v>331</v>
      </c>
      <c r="D41" s="1143">
        <v>45</v>
      </c>
      <c r="E41" s="401"/>
      <c r="F41" s="1141">
        <f t="shared" si="0"/>
        <v>0</v>
      </c>
    </row>
    <row r="42" spans="1:6" ht="15.75" x14ac:dyDescent="0.15">
      <c r="A42" s="1148" t="s">
        <v>804</v>
      </c>
      <c r="B42" s="828" t="s">
        <v>838</v>
      </c>
      <c r="C42" s="1147" t="s">
        <v>2</v>
      </c>
      <c r="D42" s="401">
        <v>2</v>
      </c>
      <c r="E42" s="401"/>
      <c r="F42" s="1141">
        <f t="shared" si="0"/>
        <v>0</v>
      </c>
    </row>
    <row r="43" spans="1:6" ht="15.75" x14ac:dyDescent="0.15">
      <c r="A43" s="1148" t="s">
        <v>805</v>
      </c>
      <c r="B43" s="828" t="s">
        <v>806</v>
      </c>
      <c r="C43" s="1147" t="s">
        <v>2</v>
      </c>
      <c r="D43" s="401">
        <v>2</v>
      </c>
      <c r="E43" s="401"/>
      <c r="F43" s="1141">
        <f t="shared" si="0"/>
        <v>0</v>
      </c>
    </row>
    <row r="44" spans="1:6" ht="15.75" x14ac:dyDescent="0.15">
      <c r="A44" s="1148" t="s">
        <v>807</v>
      </c>
      <c r="B44" s="828" t="s">
        <v>808</v>
      </c>
      <c r="C44" s="1147" t="s">
        <v>2</v>
      </c>
      <c r="D44" s="401">
        <v>15</v>
      </c>
      <c r="E44" s="401"/>
      <c r="F44" s="1141">
        <f t="shared" si="0"/>
        <v>0</v>
      </c>
    </row>
    <row r="45" spans="1:6" ht="15.75" x14ac:dyDescent="0.15">
      <c r="A45" s="1148" t="s">
        <v>809</v>
      </c>
      <c r="B45" s="828" t="s">
        <v>810</v>
      </c>
      <c r="C45" s="1147" t="s">
        <v>1</v>
      </c>
      <c r="D45" s="401">
        <v>26</v>
      </c>
      <c r="E45" s="401"/>
      <c r="F45" s="1141">
        <f t="shared" si="0"/>
        <v>0</v>
      </c>
    </row>
    <row r="46" spans="1:6" ht="15.75" x14ac:dyDescent="0.15">
      <c r="A46" s="1148" t="s">
        <v>811</v>
      </c>
      <c r="B46" s="828" t="s">
        <v>812</v>
      </c>
      <c r="C46" s="1147" t="s">
        <v>331</v>
      </c>
      <c r="D46" s="401">
        <v>52</v>
      </c>
      <c r="E46" s="401"/>
      <c r="F46" s="1141">
        <f t="shared" si="0"/>
        <v>0</v>
      </c>
    </row>
    <row r="47" spans="1:6" ht="15.75" x14ac:dyDescent="0.15">
      <c r="A47" s="1148" t="s">
        <v>813</v>
      </c>
      <c r="B47" s="828" t="s">
        <v>814</v>
      </c>
      <c r="C47" s="1147" t="s">
        <v>2</v>
      </c>
      <c r="D47" s="401">
        <v>2</v>
      </c>
      <c r="E47" s="401"/>
      <c r="F47" s="1141">
        <f t="shared" si="0"/>
        <v>0</v>
      </c>
    </row>
    <row r="48" spans="1:6" ht="15.75" x14ac:dyDescent="0.15">
      <c r="A48" s="1148" t="s">
        <v>815</v>
      </c>
      <c r="B48" s="828" t="s">
        <v>816</v>
      </c>
      <c r="C48" s="1147" t="s">
        <v>2</v>
      </c>
      <c r="D48" s="401">
        <v>13</v>
      </c>
      <c r="E48" s="401"/>
      <c r="F48" s="1141">
        <f t="shared" si="0"/>
        <v>0</v>
      </c>
    </row>
    <row r="49" spans="1:6" ht="15.75" x14ac:dyDescent="0.15">
      <c r="A49" s="1150"/>
      <c r="B49" s="959"/>
      <c r="C49" s="400"/>
      <c r="D49" s="401"/>
      <c r="E49" s="401"/>
      <c r="F49" s="1141"/>
    </row>
    <row r="50" spans="1:6" ht="15.75" x14ac:dyDescent="0.15">
      <c r="A50" s="1137" t="s">
        <v>817</v>
      </c>
      <c r="B50" s="1138" t="s">
        <v>818</v>
      </c>
      <c r="C50" s="1147"/>
      <c r="D50" s="1151"/>
      <c r="E50" s="401"/>
      <c r="F50" s="1141"/>
    </row>
    <row r="51" spans="1:6" ht="15.75" x14ac:dyDescent="0.15">
      <c r="A51" s="1148" t="s">
        <v>819</v>
      </c>
      <c r="B51" s="1149" t="s">
        <v>580</v>
      </c>
      <c r="C51" s="1147" t="s">
        <v>1</v>
      </c>
      <c r="D51" s="1151">
        <v>1120</v>
      </c>
      <c r="E51" s="401"/>
      <c r="F51" s="1141">
        <f t="shared" si="0"/>
        <v>0</v>
      </c>
    </row>
    <row r="52" spans="1:6" ht="15.75" x14ac:dyDescent="0.15">
      <c r="A52" s="1148"/>
      <c r="B52" s="959"/>
      <c r="C52" s="1147"/>
      <c r="D52" s="1143"/>
      <c r="E52" s="401"/>
      <c r="F52" s="1141"/>
    </row>
    <row r="53" spans="1:6" ht="15.75" x14ac:dyDescent="0.15">
      <c r="A53" s="1150" t="s">
        <v>820</v>
      </c>
      <c r="B53" s="828" t="s">
        <v>821</v>
      </c>
      <c r="C53" s="387"/>
      <c r="D53" s="401"/>
      <c r="E53" s="401"/>
      <c r="F53" s="1141"/>
    </row>
    <row r="54" spans="1:6" ht="15.75" x14ac:dyDescent="0.15">
      <c r="A54" s="1150" t="s">
        <v>822</v>
      </c>
      <c r="B54" s="817" t="s">
        <v>823</v>
      </c>
      <c r="C54" s="401" t="s">
        <v>824</v>
      </c>
      <c r="D54" s="1151">
        <v>40</v>
      </c>
      <c r="E54" s="401"/>
      <c r="F54" s="1141">
        <f t="shared" si="0"/>
        <v>0</v>
      </c>
    </row>
    <row r="55" spans="1:6" ht="15.75" x14ac:dyDescent="0.15">
      <c r="A55" s="1150" t="s">
        <v>825</v>
      </c>
      <c r="B55" s="1165" t="s">
        <v>826</v>
      </c>
      <c r="C55" s="1143" t="s">
        <v>824</v>
      </c>
      <c r="D55" s="1151">
        <v>10</v>
      </c>
      <c r="E55" s="401"/>
      <c r="F55" s="1141">
        <f t="shared" si="0"/>
        <v>0</v>
      </c>
    </row>
    <row r="56" spans="1:6" ht="15.75" x14ac:dyDescent="0.15">
      <c r="A56" s="1150" t="s">
        <v>827</v>
      </c>
      <c r="B56" s="1165" t="s">
        <v>828</v>
      </c>
      <c r="C56" s="1143" t="s">
        <v>824</v>
      </c>
      <c r="D56" s="1151">
        <v>6</v>
      </c>
      <c r="E56" s="401"/>
      <c r="F56" s="1141">
        <f t="shared" si="0"/>
        <v>0</v>
      </c>
    </row>
    <row r="57" spans="1:6" ht="15.75" x14ac:dyDescent="0.15">
      <c r="A57" s="1150" t="s">
        <v>829</v>
      </c>
      <c r="B57" s="1165" t="s">
        <v>830</v>
      </c>
      <c r="C57" s="1143" t="s">
        <v>824</v>
      </c>
      <c r="D57" s="1151">
        <v>6</v>
      </c>
      <c r="E57" s="401"/>
      <c r="F57" s="1141">
        <f t="shared" si="0"/>
        <v>0</v>
      </c>
    </row>
    <row r="58" spans="1:6" ht="15.75" x14ac:dyDescent="0.15">
      <c r="A58" s="1150" t="s">
        <v>831</v>
      </c>
      <c r="B58" s="1165" t="s">
        <v>832</v>
      </c>
      <c r="C58" s="1143" t="s">
        <v>824</v>
      </c>
      <c r="D58" s="1151">
        <v>6</v>
      </c>
      <c r="E58" s="401"/>
      <c r="F58" s="1141">
        <f t="shared" si="0"/>
        <v>0</v>
      </c>
    </row>
    <row r="59" spans="1:6" ht="15.75" x14ac:dyDescent="0.15">
      <c r="A59" s="1150" t="s">
        <v>833</v>
      </c>
      <c r="B59" s="1165" t="s">
        <v>834</v>
      </c>
      <c r="C59" s="1143" t="s">
        <v>824</v>
      </c>
      <c r="D59" s="1151">
        <v>6</v>
      </c>
      <c r="E59" s="401"/>
      <c r="F59" s="1141">
        <f t="shared" si="0"/>
        <v>0</v>
      </c>
    </row>
    <row r="60" spans="1:6" ht="15.75" customHeight="1" x14ac:dyDescent="0.15">
      <c r="A60" s="1167"/>
      <c r="B60" s="1168"/>
      <c r="C60" s="1169"/>
      <c r="D60" s="1170"/>
      <c r="E60" s="1171"/>
      <c r="F60" s="1172"/>
    </row>
    <row r="61" spans="1:6" ht="15.75" customHeight="1" x14ac:dyDescent="0.15"/>
    <row r="62" spans="1:6" ht="15.75" customHeight="1" x14ac:dyDescent="0.15">
      <c r="A62" s="131" t="s">
        <v>205</v>
      </c>
      <c r="B62" s="52" t="s">
        <v>25</v>
      </c>
      <c r="C62" s="538"/>
      <c r="D62" s="539"/>
      <c r="E62" s="1112"/>
      <c r="F62" s="540">
        <f>SUM(F25:F59)</f>
        <v>0</v>
      </c>
    </row>
  </sheetData>
  <sheetProtection algorithmName="SHA-512" hashValue="v8dJui6/2qmrMaJP+HiL93RqaM7TeGEyMp66t9vdFFRQJFilR+ttZS5Zj+NYBmHcI0pCgEi7vxjLW/Bq9uh/oA==" saltValue="Vremq0xc4ih7PKNBUvjLew==" spinCount="100000" sheet="1" insertColumns="0" insertRows="0"/>
  <protectedRanges>
    <protectedRange sqref="E27:E59 E9:E22" name="Range1_1_1"/>
    <protectedRange sqref="E24" name="Range1_2"/>
  </protectedRanges>
  <mergeCells count="1">
    <mergeCell ref="A1:C4"/>
  </mergeCells>
  <phoneticPr fontId="61" type="noConversion"/>
  <printOptions horizontalCentered="1"/>
  <pageMargins left="0.55118110236220474" right="0.39370078740157483" top="0.47244094488188981" bottom="0.35433070866141736" header="0.51181102362204722" footer="0.23622047244094491"/>
  <pageSetup paperSize="9" fitToHeight="0" orientation="portrait" r:id="rId1"/>
  <headerFooter alignWithMargins="0">
    <oddHeader>&amp;R&amp;"Times New Roman,normal"&amp;P</oddHeader>
  </headerFooter>
  <rowBreaks count="1" manualBreakCount="1">
    <brk id="23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20</vt:i4>
      </vt:variant>
    </vt:vector>
  </HeadingPairs>
  <TitlesOfParts>
    <vt:vector size="30" baseType="lpstr">
      <vt:lpstr>TILBS_YFIR</vt:lpstr>
      <vt:lpstr>TILBS_AVH_0</vt:lpstr>
      <vt:lpstr>TILBS_AVH_1</vt:lpstr>
      <vt:lpstr>TILBS_AVH_2</vt:lpstr>
      <vt:lpstr>TILBS_AVH_3</vt:lpstr>
      <vt:lpstr>TILBS_Lumex_4</vt:lpstr>
      <vt:lpstr>TILBS_AVH_5</vt:lpstr>
      <vt:lpstr>TILBS_AVH_7</vt:lpstr>
      <vt:lpstr>TILBS_AVH_8</vt:lpstr>
      <vt:lpstr>TILBS_AVH_9</vt:lpstr>
      <vt:lpstr>TILBS_AVH_0!Print_Area</vt:lpstr>
      <vt:lpstr>TILBS_AVH_1!Print_Area</vt:lpstr>
      <vt:lpstr>TILBS_AVH_2!Print_Area</vt:lpstr>
      <vt:lpstr>TILBS_AVH_3!Print_Area</vt:lpstr>
      <vt:lpstr>TILBS_AVH_5!Print_Area</vt:lpstr>
      <vt:lpstr>TILBS_AVH_7!Print_Area</vt:lpstr>
      <vt:lpstr>TILBS_AVH_8!Print_Area</vt:lpstr>
      <vt:lpstr>TILBS_AVH_9!Print_Area</vt:lpstr>
      <vt:lpstr>TILBS_Lumex_4!Print_Area</vt:lpstr>
      <vt:lpstr>TILBS_YFIR!Print_Area</vt:lpstr>
      <vt:lpstr>TILBS_AVH_0!Print_Titles</vt:lpstr>
      <vt:lpstr>TILBS_AVH_1!Print_Titles</vt:lpstr>
      <vt:lpstr>TILBS_AVH_2!Print_Titles</vt:lpstr>
      <vt:lpstr>TILBS_AVH_3!Print_Titles</vt:lpstr>
      <vt:lpstr>TILBS_AVH_5!Print_Titles</vt:lpstr>
      <vt:lpstr>TILBS_AVH_7!Print_Titles</vt:lpstr>
      <vt:lpstr>TILBS_AVH_8!Print_Titles</vt:lpstr>
      <vt:lpstr>TILBS_AVH_9!Print_Titles</vt:lpstr>
      <vt:lpstr>TILBS_Lumex_4!Print_Titles</vt:lpstr>
      <vt:lpstr>TILBS_YFIR!Print_Titles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AVH</dc:creator>
  <cp:lastModifiedBy>Björgvin Smári Jónsson</cp:lastModifiedBy>
  <cp:lastPrinted>2022-05-13T15:04:23Z</cp:lastPrinted>
  <dcterms:created xsi:type="dcterms:W3CDTF">1997-03-19T08:47:49Z</dcterms:created>
  <dcterms:modified xsi:type="dcterms:W3CDTF">2022-05-13T15:04:40Z</dcterms:modified>
</cp:coreProperties>
</file>