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X:\0-verk\1300-gard\E\17135-Álftanesskóli_tengibygging2017\texti\magntaka-kostn\"/>
    </mc:Choice>
  </mc:AlternateContent>
  <xr:revisionPtr revIDLastSave="0" documentId="13_ncr:1_{51D598AD-B3CE-46C0-9F12-E957ED901DCF}" xr6:coauthVersionLast="47" xr6:coauthVersionMax="47" xr10:uidLastSave="{00000000-0000-0000-0000-000000000000}"/>
  <bookViews>
    <workbookView xWindow="14060" yWindow="1100" windowWidth="17070" windowHeight="19910" tabRatio="729" activeTab="1" xr2:uid="{00000000-000D-0000-FFFF-FFFF00000000}"/>
  </bookViews>
  <sheets>
    <sheet name="Tilboðsblað" sheetId="33" r:id="rId1"/>
    <sheet name="Áfangi 1" sheetId="34" r:id="rId2"/>
    <sheet name="Blað1" sheetId="35" r:id="rId3"/>
  </sheets>
  <externalReferences>
    <externalReference r:id="rId4"/>
    <externalReference r:id="rId5"/>
    <externalReference r:id="rId6"/>
  </externalReferences>
  <definedNames>
    <definedName name="_Toc321820319" localSheetId="1">'Áfangi 1'!#REF!</definedName>
    <definedName name="Adjustment" localSheetId="1">#REF!</definedName>
    <definedName name="Adjustment" localSheetId="0">#REF!</definedName>
    <definedName name="Adjustment">#REF!</definedName>
    <definedName name="Adjustment200601" localSheetId="1">'[1]1_Regnvatn'!#REF!</definedName>
    <definedName name="Adjustment200601" localSheetId="0">'[1]1_Regnvatn'!#REF!</definedName>
    <definedName name="Adjustment200601">'[1]1_Regnvatn'!#REF!</definedName>
    <definedName name="Adjustment200805" localSheetId="1">'[1]1_Regnvatn'!#REF!</definedName>
    <definedName name="Adjustment200805" localSheetId="0">'[1]1_Regnvatn'!#REF!</definedName>
    <definedName name="Adjustment200805">'[1]1_Regnvatn'!#REF!</definedName>
    <definedName name="Adjustment200909" localSheetId="1">#REF!</definedName>
    <definedName name="Adjustment200909" localSheetId="0">#REF!</definedName>
    <definedName name="Adjustment200909">#REF!</definedName>
    <definedName name="afangi2" localSheetId="1">#REF!</definedName>
    <definedName name="afangi2" localSheetId="0">#REF!</definedName>
    <definedName name="afangi2">#REF!</definedName>
    <definedName name="afangi2hlutfall" localSheetId="1">#REF!</definedName>
    <definedName name="afangi2hlutfall" localSheetId="0">#REF!</definedName>
    <definedName name="afangi2hlutfall">#REF!</definedName>
    <definedName name="afangi3">#REF!</definedName>
    <definedName name="afangi3hlutfall">#REF!</definedName>
    <definedName name="AS2DocOpenMode" hidden="1">"AS2DocumentEdit"</definedName>
    <definedName name="ákv.eining">#REF!</definedName>
    <definedName name="ál.efni">#REF!</definedName>
    <definedName name="ál.lampar">#REF!</definedName>
    <definedName name="álagning">#REF!</definedName>
    <definedName name="Bílakjallari">#REF!</definedName>
    <definedName name="Building">[1]CED!$T$9</definedName>
    <definedName name="BV_Now">[1]CEM!$A$2</definedName>
    <definedName name="Drawing">[1]CED!$T$7</definedName>
    <definedName name="Einingarverð_efnis">#REF!</definedName>
    <definedName name="Einingarverð_vinnu">#REF!</definedName>
    <definedName name="fermetraverð">'[2]7 Frágangur utanhúss'!#REF!</definedName>
    <definedName name="GS">[1]CED!#REF!</definedName>
    <definedName name="heild">1</definedName>
    <definedName name="innigluggar">'[3]5 Frágangur innanhúss'!#REF!</definedName>
    <definedName name="Klst.piparar">'[1]1_Regnvatn'!#REF!</definedName>
    <definedName name="OLE_LINK5" localSheetId="1">'Áfangi 1'!#REF!</definedName>
    <definedName name="_xlnm.Print_Area" localSheetId="1">'Áfangi 1'!$A$1:$I$175</definedName>
    <definedName name="_xlnm.Print_Area" localSheetId="0">Tilboðsblað!$A$1:$E$38</definedName>
    <definedName name="_xlnm.Print_Titles" localSheetId="1">'Áfangi 1'!$1:$2</definedName>
    <definedName name="Roof">[1]CED!$T$10</definedName>
    <definedName name="st">#REF!</definedName>
    <definedName name="St.alag">#REF!</definedName>
    <definedName name="st.ál">#REF!</definedName>
    <definedName name="Sum">#REF!</definedName>
    <definedName name="Terrain">[1]CED!$T$11</definedName>
    <definedName name="vsk">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9" i="34" l="1"/>
  <c r="I118" i="34"/>
  <c r="I116" i="34"/>
  <c r="I114" i="34"/>
  <c r="G145" i="34"/>
  <c r="I145" i="34" s="1"/>
  <c r="G144" i="34"/>
  <c r="I144" i="34" s="1"/>
  <c r="G143" i="34"/>
  <c r="I143" i="34" s="1"/>
  <c r="G142" i="34"/>
  <c r="I142" i="34" s="1"/>
  <c r="G141" i="34"/>
  <c r="I141" i="34" s="1"/>
  <c r="G139" i="34"/>
  <c r="I139" i="34" s="1"/>
  <c r="I138" i="34" a="1"/>
  <c r="I138" i="34" s="1"/>
  <c r="G137" i="34"/>
  <c r="I137" i="34" s="1"/>
  <c r="G136" i="34"/>
  <c r="I136" i="34" s="1"/>
  <c r="I52" i="34" l="1"/>
  <c r="I51" i="34"/>
  <c r="I50" i="34"/>
  <c r="I22" i="34"/>
  <c r="I29" i="34"/>
  <c r="I26" i="34"/>
  <c r="I165" i="34"/>
  <c r="I166" i="34"/>
  <c r="I167" i="34"/>
  <c r="I168" i="34"/>
  <c r="I164" i="34"/>
  <c r="G104" i="34"/>
  <c r="G103" i="34"/>
  <c r="I103" i="34"/>
  <c r="G102" i="34"/>
  <c r="I102" i="34"/>
  <c r="B106" i="34"/>
  <c r="I101" i="34"/>
  <c r="G101" i="34"/>
  <c r="I100" i="34"/>
  <c r="G100" i="34"/>
  <c r="I99" i="34"/>
  <c r="G99" i="34"/>
  <c r="I98" i="34"/>
  <c r="G98" i="34"/>
  <c r="I97" i="34"/>
  <c r="G97" i="34"/>
  <c r="I96" i="34"/>
  <c r="G96" i="34"/>
  <c r="I95" i="34"/>
  <c r="G95" i="34"/>
  <c r="I94" i="34"/>
  <c r="G94" i="34"/>
  <c r="I93" i="34"/>
  <c r="G93" i="34"/>
  <c r="I92" i="34"/>
  <c r="G92" i="34"/>
  <c r="I91" i="34"/>
  <c r="G91" i="34"/>
  <c r="I90" i="34"/>
  <c r="G90" i="34"/>
  <c r="G89" i="34"/>
  <c r="G109" i="34"/>
  <c r="G110" i="34"/>
  <c r="I170" i="34" l="1"/>
  <c r="I106" i="34"/>
  <c r="G28" i="34"/>
  <c r="I28" i="34" s="1"/>
  <c r="G27" i="34"/>
  <c r="I27" i="34" s="1"/>
  <c r="G25" i="34"/>
  <c r="I25" i="34" s="1"/>
  <c r="G111" i="34"/>
  <c r="I111" i="34" s="1"/>
  <c r="G113" i="34"/>
  <c r="I113" i="34" s="1"/>
  <c r="G115" i="34"/>
  <c r="I115" i="34" s="1"/>
  <c r="B38" i="34" l="1"/>
  <c r="G8" i="34" l="1"/>
  <c r="B8" i="34"/>
  <c r="I5" i="34"/>
  <c r="I7" i="34"/>
  <c r="I6" i="34"/>
  <c r="I8" i="34" l="1"/>
  <c r="I153" i="34"/>
  <c r="I154" i="34"/>
  <c r="I155" i="34"/>
  <c r="I156" i="34"/>
  <c r="I157" i="34"/>
  <c r="I152" i="34"/>
  <c r="I148" i="34"/>
  <c r="I149" i="34"/>
  <c r="I150" i="34"/>
  <c r="I147" i="34"/>
  <c r="G151" i="34"/>
  <c r="G146" i="34"/>
  <c r="G140" i="34"/>
  <c r="I160" i="34" l="1"/>
  <c r="I83" i="34"/>
  <c r="G83" i="34"/>
  <c r="I82" i="34"/>
  <c r="G82" i="34"/>
  <c r="I65" i="34" l="1"/>
  <c r="G63" i="34"/>
  <c r="I63" i="34" s="1"/>
  <c r="G43" i="34" l="1"/>
  <c r="I43" i="34" s="1"/>
  <c r="G21" i="34" l="1"/>
  <c r="I21" i="34" s="1"/>
  <c r="G34" i="34"/>
  <c r="I34" i="34" s="1"/>
  <c r="G33" i="34"/>
  <c r="I33" i="34" s="1"/>
  <c r="G32" i="34"/>
  <c r="I32" i="34" s="1"/>
  <c r="G31" i="34"/>
  <c r="I31" i="34" s="1"/>
  <c r="G42" i="34"/>
  <c r="I42" i="34" s="1"/>
  <c r="G71" i="34" l="1"/>
  <c r="I71" i="34" s="1"/>
  <c r="G58" i="34"/>
  <c r="I58" i="34" s="1"/>
  <c r="G54" i="34"/>
  <c r="I54" i="34" s="1"/>
  <c r="G72" i="34"/>
  <c r="I72" i="34" s="1"/>
  <c r="G70" i="34"/>
  <c r="I70" i="34" s="1"/>
  <c r="G69" i="34"/>
  <c r="I69" i="34" s="1"/>
  <c r="G67" i="34"/>
  <c r="I67" i="34" s="1"/>
  <c r="G68" i="34"/>
  <c r="I68" i="34" s="1"/>
  <c r="G57" i="34" l="1"/>
  <c r="I57" i="34" s="1"/>
  <c r="G13" i="34" l="1"/>
  <c r="I13" i="34" s="1"/>
  <c r="B175" i="34" l="1"/>
  <c r="B86" i="34"/>
  <c r="G81" i="34"/>
  <c r="I81" i="34" s="1"/>
  <c r="G79" i="34"/>
  <c r="B75" i="34"/>
  <c r="G62" i="34"/>
  <c r="I62" i="34" s="1"/>
  <c r="G61" i="34"/>
  <c r="I61" i="34" s="1"/>
  <c r="G60" i="34"/>
  <c r="I60" i="34" s="1"/>
  <c r="G55" i="34"/>
  <c r="I55" i="34" s="1"/>
  <c r="G53" i="34"/>
  <c r="I53" i="34" s="1"/>
  <c r="G51" i="34"/>
  <c r="G50" i="34"/>
  <c r="G48" i="34"/>
  <c r="I48" i="34" s="1"/>
  <c r="G47" i="34"/>
  <c r="B160" i="34"/>
  <c r="G134" i="34"/>
  <c r="G133" i="34"/>
  <c r="G130" i="34"/>
  <c r="B130" i="34"/>
  <c r="G129" i="34"/>
  <c r="G127" i="34"/>
  <c r="I127" i="34" s="1"/>
  <c r="G125" i="34"/>
  <c r="I125" i="34" s="1"/>
  <c r="G124" i="34"/>
  <c r="G123" i="34"/>
  <c r="I123" i="34" s="1"/>
  <c r="G122" i="34"/>
  <c r="I122" i="34" s="1"/>
  <c r="G121" i="34"/>
  <c r="G120" i="34"/>
  <c r="G117" i="34"/>
  <c r="I117" i="34" s="1"/>
  <c r="G45" i="34"/>
  <c r="B45" i="34"/>
  <c r="G44" i="34"/>
  <c r="G41" i="34"/>
  <c r="I41" i="34" s="1"/>
  <c r="I45" i="34" s="1"/>
  <c r="G40" i="34"/>
  <c r="G39" i="34"/>
  <c r="G38" i="34"/>
  <c r="G37" i="34"/>
  <c r="I37" i="34" s="1"/>
  <c r="G30" i="34"/>
  <c r="I30" i="34" s="1"/>
  <c r="G24" i="34"/>
  <c r="I24" i="34" s="1"/>
  <c r="G23" i="34"/>
  <c r="I23" i="34" s="1"/>
  <c r="G20" i="34"/>
  <c r="I20" i="34" s="1"/>
  <c r="G19" i="34"/>
  <c r="I19" i="34" s="1"/>
  <c r="G18" i="34"/>
  <c r="I18" i="34" s="1"/>
  <c r="G17" i="34"/>
  <c r="G16" i="34"/>
  <c r="I16" i="34" s="1"/>
  <c r="G15" i="34"/>
  <c r="I15" i="34" s="1"/>
  <c r="G14" i="34"/>
  <c r="I130" i="34" l="1"/>
  <c r="I75" i="34"/>
  <c r="I38" i="34"/>
  <c r="I86" i="34"/>
  <c r="I175" i="34" l="1"/>
  <c r="E8" i="3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<sst xmlns="http://schemas.openxmlformats.org/spreadsheetml/2006/main" count="371" uniqueCount="229">
  <si>
    <t>HEILDARTILBOÐSFJÁRHÆÐ MEÐ VSK:</t>
  </si>
  <si>
    <t xml:space="preserve">  HEITI VERKÞÁTTAR</t>
  </si>
  <si>
    <t>MAGN</t>
  </si>
  <si>
    <t>NR.</t>
  </si>
  <si>
    <t>8</t>
  </si>
  <si>
    <t>m³</t>
  </si>
  <si>
    <t>m²</t>
  </si>
  <si>
    <t>Nokkur sérákvæði útboðslýsingar:</t>
  </si>
  <si>
    <t>-</t>
  </si>
  <si>
    <t>Verklok</t>
  </si>
  <si>
    <t>Virðisaukaskattur</t>
  </si>
  <si>
    <t>Verðbótaþáttur</t>
  </si>
  <si>
    <t>Opnun tilboða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</si>
  <si>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</si>
  <si>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</si>
  <si>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</si>
  <si>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</si>
  <si>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Póstnr., staður (pósthólf)</t>
  </si>
  <si>
    <t xml:space="preserve">     Undirskrift</t>
  </si>
  <si>
    <t xml:space="preserve">     símar / GSM</t>
  </si>
  <si>
    <t xml:space="preserve">     Brefsími</t>
  </si>
  <si>
    <t xml:space="preserve">     Netfang</t>
  </si>
  <si>
    <t>EIN.VERÐ</t>
  </si>
  <si>
    <t>EIN.</t>
  </si>
  <si>
    <t>ALLS kr.</t>
  </si>
  <si>
    <t>s</t>
  </si>
  <si>
    <t>Sögun á hellum</t>
  </si>
  <si>
    <t>( án verðs )</t>
  </si>
  <si>
    <t>Jöfnun lóðar</t>
  </si>
  <si>
    <t>Grúsarfylling</t>
  </si>
  <si>
    <t>Hellulögn</t>
  </si>
  <si>
    <t>Sögun á malbiki</t>
  </si>
  <si>
    <t>TILBOÐSEYÐUBLAÐ</t>
  </si>
  <si>
    <t>Gröftur og tilflutningur á jarðvegi innan lóðar</t>
  </si>
  <si>
    <t>LAGNIR</t>
  </si>
  <si>
    <t>Jarðvinna vegna lagna</t>
  </si>
  <si>
    <t>Frárennslislagnir</t>
  </si>
  <si>
    <t>RAFKERFI</t>
  </si>
  <si>
    <t>Jarðvinna vegna raflagna</t>
  </si>
  <si>
    <t>Jarðstrengir</t>
  </si>
  <si>
    <t>FRÁGANGUR YFIRBORÐS</t>
  </si>
  <si>
    <t>heild</t>
  </si>
  <si>
    <t>Tafabætur</t>
  </si>
  <si>
    <t>20.000 kr./dag</t>
  </si>
  <si>
    <t>Framkvæmdatrygging</t>
  </si>
  <si>
    <t>Innifalinn í tilboði</t>
  </si>
  <si>
    <t>Fast verð</t>
  </si>
  <si>
    <t>15 %</t>
  </si>
  <si>
    <t>m</t>
  </si>
  <si>
    <t>Pípur og tengistykki í jörð</t>
  </si>
  <si>
    <t>Upptaka á yfirborðsefnum</t>
  </si>
  <si>
    <t>Upptaka á búnaði</t>
  </si>
  <si>
    <t>Upptaka á leiktækjum</t>
  </si>
  <si>
    <t>Girðingar</t>
  </si>
  <si>
    <t>Gróðurbeð</t>
  </si>
  <si>
    <t>Aðstaða</t>
  </si>
  <si>
    <t>Gröftur með eldri lögnum</t>
  </si>
  <si>
    <t>Taka upp og farga streng</t>
  </si>
  <si>
    <t>Brunnar</t>
  </si>
  <si>
    <t>1</t>
  </si>
  <si>
    <t>2</t>
  </si>
  <si>
    <t>3</t>
  </si>
  <si>
    <t>4</t>
  </si>
  <si>
    <t>5</t>
  </si>
  <si>
    <t>6</t>
  </si>
  <si>
    <t>Grasþökur</t>
  </si>
  <si>
    <t>7</t>
  </si>
  <si>
    <t>stk.</t>
  </si>
  <si>
    <t xml:space="preserve">stk. </t>
  </si>
  <si>
    <t>Leiktæki og búnaður</t>
  </si>
  <si>
    <t>Jöfnunarlag undir fallvarnarefni og gervigras</t>
  </si>
  <si>
    <t xml:space="preserve">MANNVIRKI </t>
  </si>
  <si>
    <t>Niðurföll</t>
  </si>
  <si>
    <t>Viðurlög</t>
  </si>
  <si>
    <t>( án verðs)</t>
  </si>
  <si>
    <t>Yfirlýsing:</t>
  </si>
  <si>
    <t xml:space="preserve"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 mun bjóðandi geta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Beiting þessara vanefndaúrræða hefur ekki áhrif á gildi verktryggingar. 
Bjóðandi lýsir því yfir að viðskiptasaga hans er eðlileg og uppfyllir kröfur útboðsgagna, sbr. gr. 0.1.3 C. Hvenær sem er á samningstíma mun bjóðandi geta sýnt verkkaupa fram á að öll skilyrði um eðlilega viðskiptasögu helstu eigenda og stjórnenda bjóðanda séu uppfyllt. Bjóðandi samþykkir að ef í ljós kemur á samningstíma að hann hafi ekki uppfyllt skilyrði um eðlilega viðskiptasögu við opnun tilboða eða síðar á samningstíma getur verkkaupi rift verksamningi án frekari fyrirvara. Beiting þessara vanefndaúrræða hefur ekki áhrif á gildi verktryggingar
</t>
  </si>
  <si>
    <t>Gröftur</t>
  </si>
  <si>
    <t>Malbik og förgun</t>
  </si>
  <si>
    <t>Hellur og förgun</t>
  </si>
  <si>
    <t>Malbik og mulningur</t>
  </si>
  <si>
    <t>RÆKTUNARSVÆÐI</t>
  </si>
  <si>
    <t>Þökulögn og ræktunarjarðvegur</t>
  </si>
  <si>
    <t>Trjá- og runnagróður ásamt ræktunarjarðvegi</t>
  </si>
  <si>
    <t>Álftanesskóli</t>
  </si>
  <si>
    <t>Stiklur ø 50cm, þ=7cm - gráar</t>
  </si>
  <si>
    <t>stk</t>
  </si>
  <si>
    <t>Kantsteinn - stuðningur við hellur og gervigras</t>
  </si>
  <si>
    <t>Kantsteinn minni, valsaður 13x16x24cm</t>
  </si>
  <si>
    <t>Kantsteinn stærri, valsaður 40x24x17cm</t>
  </si>
  <si>
    <t>Gervigras boltavöllur , grænt</t>
  </si>
  <si>
    <t>Stálrimlagirðing við körfuboltavöll</t>
  </si>
  <si>
    <t>Gervigras og fallvörn undir æfingasvæði / leiktæki</t>
  </si>
  <si>
    <t>Fallvörn</t>
  </si>
  <si>
    <t xml:space="preserve">Gervigras </t>
  </si>
  <si>
    <t>Rautt</t>
  </si>
  <si>
    <t>Gult</t>
  </si>
  <si>
    <t>Blátt</t>
  </si>
  <si>
    <t>Grænt</t>
  </si>
  <si>
    <t>Gervigras á battavelli og förgun</t>
  </si>
  <si>
    <t>Fallhæð &lt; 300cm</t>
  </si>
  <si>
    <t>a</t>
  </si>
  <si>
    <t xml:space="preserve">Skurður skv. kennisniði </t>
  </si>
  <si>
    <t>b</t>
  </si>
  <si>
    <t>c</t>
  </si>
  <si>
    <t>Taka upp ljósastaur</t>
  </si>
  <si>
    <t>d</t>
  </si>
  <si>
    <t>Kortleggja núverandi lagnir</t>
  </si>
  <si>
    <t>klst</t>
  </si>
  <si>
    <t>Jarðstrengir lagðir í skurð 4x10q Cu</t>
  </si>
  <si>
    <t>Jarðstrengir, 4x10q Cu, dregnir í ídráttarrör</t>
  </si>
  <si>
    <t xml:space="preserve">Samsetning á jarðstrengjum </t>
  </si>
  <si>
    <t>e</t>
  </si>
  <si>
    <t>Ídráttarrör í jörð 50mm PEH</t>
  </si>
  <si>
    <r>
      <t xml:space="preserve">Ljósastaurar </t>
    </r>
    <r>
      <rPr>
        <b/>
        <i/>
        <sz val="12"/>
        <rFont val="Arial"/>
        <family val="2"/>
      </rPr>
      <t>(Verkkaupi leggur til staura</t>
    </r>
    <r>
      <rPr>
        <b/>
        <sz val="12"/>
        <rFont val="Arial"/>
        <family val="2"/>
      </rPr>
      <t>)</t>
    </r>
  </si>
  <si>
    <t>Uppsetning á varbúnaði og tilheyrandi</t>
  </si>
  <si>
    <t>Uppsetning T-arm á 8m ljósastaur</t>
  </si>
  <si>
    <r>
      <t xml:space="preserve">Lampar </t>
    </r>
    <r>
      <rPr>
        <b/>
        <i/>
        <sz val="12"/>
        <rFont val="Arial"/>
        <family val="2"/>
      </rPr>
      <t>(Verkkaupi leggur til lampa)</t>
    </r>
  </si>
  <si>
    <t>Setja upp lampa S1</t>
  </si>
  <si>
    <t>Setja upp lampa S2</t>
  </si>
  <si>
    <t>Setja upp lampa S3</t>
  </si>
  <si>
    <t>Setja upp lampa ÚL1</t>
  </si>
  <si>
    <t>Setja upp kastara</t>
  </si>
  <si>
    <t>f</t>
  </si>
  <si>
    <t xml:space="preserve">Taka niður núverandi lampa </t>
  </si>
  <si>
    <t>1.1</t>
  </si>
  <si>
    <t>Aðstaða og undirbúningur framkvæmda</t>
  </si>
  <si>
    <t>1.1.1</t>
  </si>
  <si>
    <t>1.1.2</t>
  </si>
  <si>
    <t>Öryggisráðstafanir og vinnustaðamerkingar</t>
  </si>
  <si>
    <t>1.1.3</t>
  </si>
  <si>
    <t>Frágangur í verklok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</si>
  <si>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</si>
  <si>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</si>
  <si>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</si>
  <si>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</si>
  <si>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</si>
  <si>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</si>
  <si>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</si>
  <si>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</si>
  <si>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Jafnvægisslá og förgun</t>
  </si>
  <si>
    <t>JARÐVINNA</t>
  </si>
  <si>
    <t>1.3</t>
  </si>
  <si>
    <t>1.3.1</t>
  </si>
  <si>
    <t>Hellur 40x40x6cm, gráar</t>
  </si>
  <si>
    <t>Steinn 10x10,20,30x6cm, grár</t>
  </si>
  <si>
    <t>Steinn 10x10,20,30x6cm, svartur</t>
  </si>
  <si>
    <t>1.4</t>
  </si>
  <si>
    <t>1.5.1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</si>
  <si>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</si>
  <si>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</si>
  <si>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</si>
  <si>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</si>
  <si>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</si>
  <si>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</si>
  <si>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</si>
  <si>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</si>
  <si>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1.5</t>
  </si>
  <si>
    <t>Apaskógur klifurtæki og förgun</t>
  </si>
  <si>
    <t>Drumbar, timbur,  60cm háir, 23 stk. og förgun</t>
  </si>
  <si>
    <t>Holtagrjót, 6 stk. færsla innan lóðar</t>
  </si>
  <si>
    <t xml:space="preserve">Forsteyptir pollar, 1.0m  háir, 9 stk. og förgun </t>
  </si>
  <si>
    <t>Körfuboltamörk</t>
  </si>
  <si>
    <t>1.5.2</t>
  </si>
  <si>
    <t>1.6</t>
  </si>
  <si>
    <t>Leiktæki, uppsetning</t>
  </si>
  <si>
    <t xml:space="preserve">Jafnvægisrá - Lappset 175530 </t>
  </si>
  <si>
    <t>Klifur Kompan Bloqx2 12 hyrningur</t>
  </si>
  <si>
    <t>Hjólarind Krumma 1675</t>
  </si>
  <si>
    <t>Bekkur Krumma 1114</t>
  </si>
  <si>
    <t>1.6.1</t>
  </si>
  <si>
    <t>1.6.2</t>
  </si>
  <si>
    <t>1.7</t>
  </si>
  <si>
    <t>1.7.1</t>
  </si>
  <si>
    <t>1.8</t>
  </si>
  <si>
    <t>1.9</t>
  </si>
  <si>
    <t>AUKAVERK</t>
  </si>
  <si>
    <t>Verkamenn</t>
  </si>
  <si>
    <t>tímar</t>
  </si>
  <si>
    <t>Verkstjóri</t>
  </si>
  <si>
    <t>Vörubíll, með ökumanni</t>
  </si>
  <si>
    <t>Vinnuvél / smágrafa - undir 4 tonn, með stjórnanda</t>
  </si>
  <si>
    <t>Grafa - 4 - 23 tonn, með stjórnanda</t>
  </si>
  <si>
    <t>Kafli 1.9 AUKAVERK samtals:</t>
  </si>
  <si>
    <t>Tilboðsfjárhæð í bókstöfum:</t>
  </si>
  <si>
    <t>Opnunarstaður tilboða</t>
  </si>
  <si>
    <t>Kantsteinn og  förgun</t>
  </si>
  <si>
    <t>Setröppur, timburvirki (20m2) og förgun</t>
  </si>
  <si>
    <t>Rá lokunarbúnaður og förgun</t>
  </si>
  <si>
    <t>Fánastöng og uppsetning</t>
  </si>
  <si>
    <t>Helluband 10x20x6cm, grátt</t>
  </si>
  <si>
    <t>Jarðvegsgrindur E50, 33x33x5cm svartar, ásamt fyllingarefni</t>
  </si>
  <si>
    <t>1.4.9</t>
  </si>
  <si>
    <t>Fylling undir hellulögn, malbik og fallvarnarefni</t>
  </si>
  <si>
    <t>Kollhnýsrá, þreföld og förgun</t>
  </si>
  <si>
    <t>Stálrimlagirðing 3.0m há og förgun</t>
  </si>
  <si>
    <t>Hellur og steinar reglulegt form</t>
  </si>
  <si>
    <t xml:space="preserve">Körfuvöllur,  reitun teiga </t>
  </si>
  <si>
    <t>Körfuboltakörfur, Krumma 1302</t>
  </si>
  <si>
    <t>Trampólin Krumma Kids 1,5x1,5m</t>
  </si>
  <si>
    <t>Klifurstigi - Lappset 175591 Giants comb</t>
  </si>
  <si>
    <t>Klifurstaur - Lappset 175550 Goblings climbing</t>
  </si>
  <si>
    <t>Klifurtré - Lappset 175555 Trolls trees</t>
  </si>
  <si>
    <t>Klifurstígur - Lappset 175590 Trolls climbing trak</t>
  </si>
  <si>
    <t>Söndun með lögnum</t>
  </si>
  <si>
    <t>1.7.2</t>
  </si>
  <si>
    <t>Fylling yfir lagnir</t>
  </si>
  <si>
    <t xml:space="preserve"> Graftrardýpt 1.0-1.5m</t>
  </si>
  <si>
    <t xml:space="preserve"> Graftrardýpt 0.5-1.0m</t>
  </si>
  <si>
    <t>Niðurfall 200x200 með sandfangsbrunni ø250 PP</t>
  </si>
  <si>
    <t>PP SN 8 ø110</t>
  </si>
  <si>
    <t>PP SN 8 ø160</t>
  </si>
  <si>
    <r>
      <t>Ljósastaur</t>
    </r>
    <r>
      <rPr>
        <sz val="12"/>
        <rFont val="Arial"/>
        <family val="2"/>
      </rPr>
      <t xml:space="preserve"> 5 m</t>
    </r>
    <r>
      <rPr>
        <i/>
        <sz val="12"/>
        <rFont val="Arial"/>
        <family val="2"/>
      </rPr>
      <t xml:space="preserve">  </t>
    </r>
  </si>
  <si>
    <r>
      <t>Ljósastaur</t>
    </r>
    <r>
      <rPr>
        <sz val="12"/>
        <rFont val="Arial"/>
        <family val="2"/>
      </rPr>
      <t xml:space="preserve"> 8 m</t>
    </r>
    <r>
      <rPr>
        <i/>
        <sz val="12"/>
        <rFont val="Arial"/>
        <family val="2"/>
      </rPr>
      <t xml:space="preserve">  </t>
    </r>
  </si>
  <si>
    <t xml:space="preserve">Slá, vænghaf 2.50m, lokunarbúnaður </t>
  </si>
  <si>
    <t>1.8.1</t>
  </si>
  <si>
    <t>1.8.2</t>
  </si>
  <si>
    <t>1.8.3</t>
  </si>
  <si>
    <t>1.8.4</t>
  </si>
  <si>
    <t>Gröftur fyrir lögnum</t>
  </si>
  <si>
    <t>Fylling í skurði</t>
  </si>
  <si>
    <t xml:space="preserve"> Regnvatsnbrunnur ø600mm</t>
  </si>
  <si>
    <t>10 ágúst 2022 kl.14:00</t>
  </si>
  <si>
    <t>Landslag Skólavörðustíg 11, 3hæð 101 Reykjavík</t>
  </si>
  <si>
    <t xml:space="preserve">    3.0m á hæð</t>
  </si>
  <si>
    <t>Búnaður uppsetning</t>
  </si>
  <si>
    <t>Tilboðið er gert samkvæmt útboðs- og verklýsingum, dagsettum í júní -júlí 2022 ásamt tilheyrandi uppdráttum.</t>
  </si>
  <si>
    <t>Undirritaður gerir hér með Umhverfis- og skipulassviði Garðabæjar tilboð í verkið, Álftanesskóli endurbætur á lóð, í samræmi við meðfylgjandi útboðs- og verklýsingu:</t>
  </si>
  <si>
    <t>Pollar, með fellibúnaði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</si>
</sst>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164" formatCode="_-* #,##0\ _k_r_._-;\-* #,##0\ _k_r_._-;_-* &quot;-&quot;\ _k_r_._-;_-@_-"/>
    <numFmt numFmtId="165" formatCode="_-* #,##0.00\ &quot;kr.&quot;_-;\-* #,##0.00\ &quot;kr.&quot;_-;_-* &quot;-&quot;??\ &quot;kr.&quot;_-;_-@_-"/>
    <numFmt numFmtId="166" formatCode="0."/>
    <numFmt numFmtId="167" formatCode="#,##0\ &quot;kr.&quot;"/>
    <numFmt numFmtId="168" formatCode="\ \ \ @\ *."/>
    <numFmt numFmtId="169" formatCode="\ \ \ \ \ \ \ \ \ @\ *."/>
    <numFmt numFmtId="170" formatCode="@\ *."/>
    <numFmt numFmtId="171" formatCode="\ \ \ @"/>
    <numFmt numFmtId="172" formatCode="\ \ \ \ \ \ @"/>
    <numFmt numFmtId="173" formatCode="\ \ \ \ \ \ @\ *."/>
    <numFmt numFmtId="174" formatCode="\ \ \ \ \ \ \ \ \ @"/>
    <numFmt numFmtId="175" formatCode="#,##0\ &quot;kr.&quot;_);[Red]\(* #,##0\ &quot;kr.&quot;\)"/>
    <numFmt numFmtId="176" formatCode="#,##0\ \ ;[Red]\(* #,##0\ \)"/>
    <numFmt numFmtId="177" formatCode="#,##0\ \ ;\(* #,##0\ 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indexed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u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10"/>
      <name val="Calibri"/>
      <family val="2"/>
    </font>
    <font>
      <sz val="11"/>
      <name val="Tms Rmn"/>
    </font>
    <font>
      <b/>
      <sz val="11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Times New Roman"/>
      <family val="1"/>
    </font>
    <font>
      <sz val="11"/>
      <color rgb="FF0000FF"/>
      <name val="Times New Roman"/>
      <family val="1"/>
    </font>
    <font>
      <i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sz val="10"/>
      <name val="MS Sans Serif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07">
    <xf numFmtId="0" fontId="0" fillId="0" borderId="0"/>
    <xf numFmtId="0" fontId="13" fillId="0" borderId="0"/>
    <xf numFmtId="0" fontId="14" fillId="2" borderId="0" applyNumberFormat="0" applyBorder="0" applyAlignment="0" applyProtection="0"/>
    <xf numFmtId="0" fontId="15" fillId="0" borderId="0">
      <alignment horizontal="left"/>
    </xf>
    <xf numFmtId="0" fontId="13" fillId="0" borderId="0"/>
    <xf numFmtId="0" fontId="16" fillId="0" borderId="0" applyNumberForma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7" fillId="0" borderId="0"/>
    <xf numFmtId="169" fontId="17" fillId="0" borderId="0"/>
    <xf numFmtId="170" fontId="15" fillId="0" borderId="0" applyFont="0" applyFill="0" applyBorder="0" applyProtection="0">
      <alignment horizontal="centerContinuous"/>
    </xf>
    <xf numFmtId="171" fontId="15" fillId="0" borderId="0" applyFont="0" applyFill="0" applyBorder="0" applyAlignment="0" applyProtection="0"/>
    <xf numFmtId="168" fontId="15" fillId="0" borderId="0" applyFont="0" applyFill="0" applyBorder="0" applyProtection="0">
      <alignment horizontal="centerContinuous"/>
    </xf>
    <xf numFmtId="172" fontId="15" fillId="0" borderId="0" applyFont="0" applyFill="0" applyBorder="0" applyAlignment="0" applyProtection="0"/>
    <xf numFmtId="173" fontId="15" fillId="0" borderId="0" applyFont="0" applyFill="0" applyBorder="0" applyProtection="0">
      <alignment horizontal="centerContinuous"/>
    </xf>
    <xf numFmtId="174" fontId="15" fillId="0" borderId="0" applyFont="0" applyFill="0" applyBorder="0" applyAlignment="0" applyProtection="0"/>
    <xf numFmtId="169" fontId="15" fillId="0" borderId="0" applyFont="0" applyFill="0" applyBorder="0" applyProtection="0">
      <alignment horizontal="centerContinuous"/>
    </xf>
    <xf numFmtId="175" fontId="8" fillId="0" borderId="0" applyFont="0" applyFill="0" applyBorder="0" applyAlignment="0" applyProtection="0"/>
    <xf numFmtId="176" fontId="18" fillId="0" borderId="0"/>
    <xf numFmtId="0" fontId="15" fillId="0" borderId="0">
      <alignment horizontal="left"/>
    </xf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1" fontId="20" fillId="0" borderId="0"/>
    <xf numFmtId="170" fontId="17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177" fontId="15" fillId="0" borderId="7" applyNumberFormat="0" applyFont="0" applyFill="0" applyAlignment="0" applyProtection="0"/>
    <xf numFmtId="176" fontId="15" fillId="0" borderId="8" applyNumberFormat="0" applyFont="0" applyFill="0" applyAlignment="0" applyProtection="0"/>
    <xf numFmtId="177" fontId="15" fillId="0" borderId="9" applyNumberFormat="0" applyFont="0" applyFill="0" applyAlignment="0" applyProtection="0"/>
    <xf numFmtId="177" fontId="15" fillId="0" borderId="10" applyNumberFormat="0" applyFont="0" applyFill="0" applyAlignment="0" applyProtection="0"/>
    <xf numFmtId="0" fontId="21" fillId="0" borderId="2" applyNumberFormat="0" applyFill="0" applyProtection="0">
      <alignment horizontal="centerContinuous"/>
    </xf>
    <xf numFmtId="176" fontId="22" fillId="0" borderId="0" applyNumberFormat="0" applyFill="0" applyBorder="0" applyProtection="0">
      <alignment horizontal="centerContinuous"/>
    </xf>
    <xf numFmtId="0" fontId="19" fillId="0" borderId="0"/>
    <xf numFmtId="0" fontId="3" fillId="0" borderId="0"/>
    <xf numFmtId="0" fontId="23" fillId="0" borderId="0" applyNumberForma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49" fontId="32" fillId="0" borderId="0" applyAlignment="0" applyProtection="0">
      <alignment horizontal="left"/>
    </xf>
    <xf numFmtId="0" fontId="2" fillId="0" borderId="0"/>
    <xf numFmtId="49" fontId="32" fillId="3" borderId="12">
      <alignment horizontal="center" vertical="center"/>
    </xf>
    <xf numFmtId="49" fontId="33" fillId="0" borderId="0" applyAlignment="0" applyProtection="0">
      <alignment horizontal="left"/>
    </xf>
    <xf numFmtId="49" fontId="34" fillId="0" borderId="0" applyNumberFormat="0" applyFill="0" applyBorder="0" applyAlignment="0" applyProtection="0">
      <alignment horizontal="left"/>
    </xf>
    <xf numFmtId="49" fontId="33" fillId="3" borderId="12" applyNumberFormat="0" applyAlignment="0" applyProtection="0">
      <alignment horizontal="left"/>
    </xf>
    <xf numFmtId="49" fontId="32" fillId="0" borderId="0" applyNumberFormat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3" fontId="9" fillId="0" borderId="2" xfId="0" applyNumberFormat="1" applyFont="1" applyBorder="1" applyProtection="1">
      <protection locked="0"/>
    </xf>
    <xf numFmtId="0" fontId="9" fillId="0" borderId="2" xfId="0" applyFont="1" applyBorder="1" applyAlignment="1" applyProtection="1">
      <alignment horizontal="right"/>
      <protection locked="0"/>
    </xf>
    <xf numFmtId="166" fontId="1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166" fontId="6" fillId="0" borderId="0" xfId="0" applyNumberFormat="1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167" fontId="9" fillId="0" borderId="0" xfId="0" applyNumberFormat="1" applyFont="1"/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6" fontId="10" fillId="0" borderId="0" xfId="0" applyNumberFormat="1" applyFont="1" applyAlignment="1">
      <alignment horizontal="right"/>
    </xf>
    <xf numFmtId="166" fontId="12" fillId="0" borderId="2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/>
    <xf numFmtId="0" fontId="12" fillId="0" borderId="0" xfId="0" applyFont="1" applyAlignment="1" applyProtection="1">
      <alignment horizontal="left"/>
      <protection locked="0"/>
    </xf>
    <xf numFmtId="167" fontId="24" fillId="0" borderId="1" xfId="0" applyNumberFormat="1" applyFont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166" fontId="24" fillId="0" borderId="0" xfId="45" applyNumberFormat="1" applyFont="1" applyAlignment="1">
      <alignment horizontal="left"/>
    </xf>
    <xf numFmtId="166" fontId="6" fillId="0" borderId="0" xfId="45" applyNumberFormat="1" applyFont="1" applyAlignment="1">
      <alignment horizontal="center"/>
    </xf>
    <xf numFmtId="0" fontId="6" fillId="0" borderId="0" xfId="45" applyFont="1" applyProtection="1">
      <protection locked="0"/>
    </xf>
    <xf numFmtId="3" fontId="6" fillId="0" borderId="0" xfId="45" applyNumberFormat="1" applyFont="1" applyProtection="1">
      <protection locked="0"/>
    </xf>
    <xf numFmtId="1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49" fontId="5" fillId="0" borderId="0" xfId="0" applyNumberFormat="1" applyFont="1" applyAlignment="1">
      <alignment horizontal="center"/>
    </xf>
    <xf numFmtId="49" fontId="8" fillId="0" borderId="0" xfId="0" applyNumberFormat="1" applyFont="1" applyFill="1"/>
    <xf numFmtId="0" fontId="27" fillId="0" borderId="0" xfId="0" applyFont="1" applyAlignment="1">
      <alignment horizontal="left" wrapText="1"/>
    </xf>
    <xf numFmtId="49" fontId="27" fillId="0" borderId="0" xfId="0" applyNumberFormat="1" applyFont="1" applyAlignment="1">
      <alignment horizontal="left"/>
    </xf>
    <xf numFmtId="49" fontId="30" fillId="0" borderId="0" xfId="44" applyNumberFormat="1" applyFont="1" applyAlignment="1">
      <alignment vertical="center"/>
    </xf>
    <xf numFmtId="0" fontId="27" fillId="0" borderId="0" xfId="0" applyFont="1" applyAlignment="1">
      <alignment horizontal="right" wrapText="1"/>
    </xf>
    <xf numFmtId="3" fontId="5" fillId="0" borderId="0" xfId="0" applyNumberFormat="1" applyFont="1" applyProtection="1">
      <protection locked="0"/>
    </xf>
    <xf numFmtId="0" fontId="27" fillId="0" borderId="0" xfId="0" applyFont="1" applyAlignment="1">
      <alignment horizontal="right"/>
    </xf>
    <xf numFmtId="49" fontId="13" fillId="0" borderId="0" xfId="0" applyNumberFormat="1" applyFont="1"/>
    <xf numFmtId="3" fontId="5" fillId="0" borderId="0" xfId="0" applyNumberFormat="1" applyFont="1" applyBorder="1"/>
    <xf numFmtId="3" fontId="5" fillId="0" borderId="2" xfId="0" applyNumberFormat="1" applyFont="1" applyBorder="1" applyProtection="1">
      <protection locked="0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5" fillId="0" borderId="13" xfId="0" applyNumberFormat="1" applyFont="1" applyBorder="1"/>
    <xf numFmtId="0" fontId="6" fillId="0" borderId="0" xfId="4" applyFont="1" applyBorder="1" applyProtection="1">
      <protection locked="0"/>
    </xf>
    <xf numFmtId="3" fontId="6" fillId="0" borderId="0" xfId="4" applyNumberFormat="1" applyFont="1" applyBorder="1" applyProtection="1">
      <protection locked="0"/>
    </xf>
    <xf numFmtId="0" fontId="36" fillId="0" borderId="0" xfId="4" applyFont="1" applyBorder="1" applyAlignment="1" applyProtection="1">
      <alignment horizontal="left"/>
      <protection locked="0"/>
    </xf>
    <xf numFmtId="3" fontId="5" fillId="0" borderId="0" xfId="0" applyNumberFormat="1" applyFont="1" applyFill="1" applyAlignment="1">
      <alignment horizontal="center"/>
    </xf>
    <xf numFmtId="3" fontId="27" fillId="0" borderId="6" xfId="0" applyNumberFormat="1" applyFont="1" applyBorder="1"/>
    <xf numFmtId="3" fontId="27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3" fontId="5" fillId="0" borderId="2" xfId="0" applyNumberFormat="1" applyFont="1" applyBorder="1"/>
    <xf numFmtId="49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3" fontId="27" fillId="0" borderId="0" xfId="0" applyNumberFormat="1" applyFont="1" applyBorder="1"/>
    <xf numFmtId="0" fontId="0" fillId="0" borderId="0" xfId="0"/>
    <xf numFmtId="166" fontId="6" fillId="0" borderId="0" xfId="4" applyNumberFormat="1" applyFont="1" applyAlignment="1">
      <alignment horizontal="center"/>
    </xf>
    <xf numFmtId="0" fontId="35" fillId="0" borderId="0" xfId="4" applyFont="1" applyAlignment="1">
      <alignment horizontal="left"/>
    </xf>
    <xf numFmtId="0" fontId="36" fillId="0" borderId="2" xfId="4" applyFont="1" applyBorder="1" applyAlignment="1" applyProtection="1">
      <alignment horizontal="left"/>
      <protection locked="0"/>
    </xf>
    <xf numFmtId="0" fontId="6" fillId="0" borderId="2" xfId="4" applyFont="1" applyBorder="1" applyProtection="1">
      <protection locked="0"/>
    </xf>
    <xf numFmtId="3" fontId="6" fillId="0" borderId="2" xfId="4" applyNumberFormat="1" applyFont="1" applyBorder="1" applyProtection="1">
      <protection locked="0"/>
    </xf>
    <xf numFmtId="0" fontId="0" fillId="0" borderId="0" xfId="0"/>
    <xf numFmtId="166" fontId="6" fillId="0" borderId="0" xfId="4" applyNumberFormat="1" applyFont="1" applyAlignment="1">
      <alignment horizontal="center"/>
    </xf>
    <xf numFmtId="0" fontId="36" fillId="0" borderId="2" xfId="4" applyFont="1" applyBorder="1" applyAlignment="1" applyProtection="1">
      <alignment horizontal="left"/>
      <protection locked="0"/>
    </xf>
    <xf numFmtId="0" fontId="6" fillId="0" borderId="2" xfId="4" applyFont="1" applyBorder="1" applyProtection="1">
      <protection locked="0"/>
    </xf>
    <xf numFmtId="166" fontId="6" fillId="0" borderId="2" xfId="4" applyNumberFormat="1" applyFont="1" applyBorder="1" applyAlignment="1" applyProtection="1">
      <alignment horizontal="center"/>
      <protection locked="0"/>
    </xf>
    <xf numFmtId="3" fontId="37" fillId="0" borderId="2" xfId="4" applyNumberFormat="1" applyFont="1" applyBorder="1" applyAlignment="1" applyProtection="1">
      <alignment horizontal="right"/>
      <protection locked="0"/>
    </xf>
    <xf numFmtId="3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26" fillId="0" borderId="0" xfId="0" applyFont="1" applyAlignment="1">
      <alignment horizontal="left" wrapText="1" indent="1"/>
    </xf>
    <xf numFmtId="49" fontId="27" fillId="0" borderId="3" xfId="0" applyNumberFormat="1" applyFont="1" applyBorder="1" applyAlignment="1">
      <alignment vertical="center"/>
    </xf>
    <xf numFmtId="49" fontId="27" fillId="0" borderId="4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" fontId="27" fillId="0" borderId="5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wrapText="1"/>
    </xf>
    <xf numFmtId="3" fontId="5" fillId="0" borderId="13" xfId="0" applyNumberFormat="1" applyFont="1" applyBorder="1" applyProtection="1">
      <protection locked="0"/>
    </xf>
    <xf numFmtId="3" fontId="5" fillId="0" borderId="0" xfId="0" applyNumberFormat="1" applyFont="1" applyBorder="1" applyProtection="1">
      <protection locked="0"/>
    </xf>
    <xf numFmtId="0" fontId="5" fillId="0" borderId="0" xfId="0" applyFont="1" applyAlignment="1">
      <alignment horizontal="left" wrapText="1" indent="1"/>
    </xf>
    <xf numFmtId="3" fontId="5" fillId="0" borderId="11" xfId="0" applyNumberFormat="1" applyFont="1" applyBorder="1" applyProtection="1">
      <protection locked="0"/>
    </xf>
    <xf numFmtId="3" fontId="5" fillId="0" borderId="11" xfId="0" applyNumberFormat="1" applyFont="1" applyBorder="1"/>
    <xf numFmtId="49" fontId="5" fillId="0" borderId="0" xfId="0" applyNumberFormat="1" applyFont="1" applyAlignment="1">
      <alignment horizontal="left" vertical="top"/>
    </xf>
    <xf numFmtId="0" fontId="13" fillId="0" borderId="0" xfId="0" applyFont="1"/>
    <xf numFmtId="0" fontId="26" fillId="0" borderId="0" xfId="25" applyFont="1" applyAlignment="1">
      <alignment horizontal="left" wrapText="1" indent="2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 wrapText="1" indent="1"/>
    </xf>
    <xf numFmtId="0" fontId="27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10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15" fontId="25" fillId="0" borderId="0" xfId="0" applyNumberFormat="1" applyFont="1" applyAlignment="1">
      <alignment horizontal="left" vertical="center" wrapText="1"/>
    </xf>
  </cellXfs>
  <cellStyles count="1007">
    <cellStyle name="Bad 2" xfId="2" xr:uid="{00000000-0005-0000-0000-000000000000}"/>
    <cellStyle name="Comma [0] 2" xfId="7" xr:uid="{00000000-0005-0000-0000-000001000000}"/>
    <cellStyle name="Comma [0] 3" xfId="8" xr:uid="{00000000-0005-0000-0000-000002000000}"/>
    <cellStyle name="Comma [0] 4" xfId="107" xr:uid="{6127757F-F929-44F1-9C3D-CCEFADDD4610}"/>
    <cellStyle name="Comma [0] 4 2" xfId="699" xr:uid="{959F0A34-8FB5-4F47-B713-DF5C57853F9D}"/>
    <cellStyle name="Comma [0] 4 3" xfId="418" xr:uid="{A6CEB9B5-1215-41F3-BCB6-EFB8F3A102A1}"/>
    <cellStyle name="Currency 2" xfId="9" xr:uid="{00000000-0005-0000-0000-000003000000}"/>
    <cellStyle name="Currency 2 2" xfId="10" xr:uid="{00000000-0005-0000-0000-000004000000}"/>
    <cellStyle name="Currency 2 3" xfId="11" xr:uid="{00000000-0005-0000-0000-000005000000}"/>
    <cellStyle name="Currency 3" xfId="12" xr:uid="{00000000-0005-0000-0000-000006000000}"/>
    <cellStyle name="Dálkhaus" xfId="67" xr:uid="{A5CDDAF4-129B-4A4D-9BC6-D12A492F2215}"/>
    <cellStyle name="Hyperlink" xfId="44" builtinId="8"/>
    <cellStyle name="Inndr-3." xfId="13" xr:uid="{00000000-0005-0000-0000-000007000000}"/>
    <cellStyle name="Inndr-6." xfId="14" xr:uid="{00000000-0005-0000-0000-000008000000}"/>
    <cellStyle name="Inndráttur 0 ..." xfId="15" xr:uid="{00000000-0005-0000-0000-000009000000}"/>
    <cellStyle name="Inndráttur 3" xfId="16" xr:uid="{00000000-0005-0000-0000-00000A000000}"/>
    <cellStyle name="Inndráttur 3 ..." xfId="17" xr:uid="{00000000-0005-0000-0000-00000B000000}"/>
    <cellStyle name="Inndráttur 6" xfId="18" xr:uid="{00000000-0005-0000-0000-00000C000000}"/>
    <cellStyle name="Inndráttur 6 ..." xfId="19" xr:uid="{00000000-0005-0000-0000-00000D000000}"/>
    <cellStyle name="Inndráttur 9" xfId="20" xr:uid="{00000000-0005-0000-0000-00000E000000}"/>
    <cellStyle name="Inndráttur 9 ..." xfId="21" xr:uid="{00000000-0005-0000-0000-00000F000000}"/>
    <cellStyle name="Kafli" xfId="68" xr:uid="{E13F2C10-C1FD-4B23-8257-8D95507BBE4A}"/>
    <cellStyle name="Kostnaðarþáttur" xfId="65" xr:uid="{BFC10103-60D1-4D5D-B868-68357A835EAB}"/>
    <cellStyle name="Kostnliður" xfId="69" xr:uid="{F7C82EE0-7034-4093-9584-6487995A8B0F}"/>
    <cellStyle name="Krónur" xfId="22" xr:uid="{00000000-0005-0000-0000-000010000000}"/>
    <cellStyle name="Millifyrirsögn" xfId="23" xr:uid="{00000000-0005-0000-0000-000011000000}"/>
    <cellStyle name="Normal" xfId="0" builtinId="0"/>
    <cellStyle name="Normal 10" xfId="66" xr:uid="{4DCFC3E1-E6F5-44F1-9301-1F30E31D6BA4}"/>
    <cellStyle name="Normal 10 2" xfId="382" xr:uid="{5E695EB0-1048-4BE7-8B3C-5E5093AF3745}"/>
    <cellStyle name="Normal 10 2 2" xfId="698" xr:uid="{746A0ACE-CBA8-455E-BE3A-144EB82ACFCD}"/>
    <cellStyle name="Normal 10 3" xfId="417" xr:uid="{E533FC65-F781-446A-987C-C8906BB7FFE0}"/>
    <cellStyle name="Normal 10 4" xfId="106" xr:uid="{1AC67CC0-C9E2-47BF-801A-AA5237EA2FE2}"/>
    <cellStyle name="Normal 11" xfId="93" xr:uid="{5C37CEB7-1EF1-4ADC-B166-E0E030FBB947}"/>
    <cellStyle name="Normal 11 2" xfId="404" xr:uid="{FECB57F8-407C-4975-BA8C-6756DA492BB3}"/>
    <cellStyle name="Normal 15" xfId="24" xr:uid="{00000000-0005-0000-0000-000012000000}"/>
    <cellStyle name="Normal 2" xfId="3" xr:uid="{00000000-0005-0000-0000-000013000000}"/>
    <cellStyle name="Normal 2 2" xfId="25" xr:uid="{00000000-0005-0000-0000-000014000000}"/>
    <cellStyle name="Normal 2 2 2" xfId="26" xr:uid="{00000000-0005-0000-0000-000015000000}"/>
    <cellStyle name="Normal 2 3" xfId="27" xr:uid="{00000000-0005-0000-0000-000016000000}"/>
    <cellStyle name="Normal 3" xfId="1" xr:uid="{00000000-0005-0000-0000-000017000000}"/>
    <cellStyle name="Normal 3 2" xfId="45" xr:uid="{00000000-0005-0000-0000-000018000000}"/>
    <cellStyle name="Normal 4" xfId="4" xr:uid="{00000000-0005-0000-0000-000019000000}"/>
    <cellStyle name="Normal 5" xfId="28" xr:uid="{00000000-0005-0000-0000-00001A000000}"/>
    <cellStyle name="Normal 6" xfId="29" xr:uid="{00000000-0005-0000-0000-00001B000000}"/>
    <cellStyle name="Normal 6 10" xfId="247" xr:uid="{EE60DE84-4FA1-4632-BC3A-48FEDA4D0468}"/>
    <cellStyle name="Normal 6 10 2" xfId="374" xr:uid="{A26C9266-D790-43BB-98A0-0915AB45FD71}"/>
    <cellStyle name="Normal 6 10 2 2" xfId="965" xr:uid="{C5BD49D8-FE4E-43FF-88A6-1EF7F23C755E}"/>
    <cellStyle name="Normal 6 10 2 3" xfId="684" xr:uid="{66DCD78D-78D6-42FC-A98B-DC8F7A5135ED}"/>
    <cellStyle name="Normal 6 10 3" xfId="838" xr:uid="{EDC6D69C-402E-4705-91CC-E2F889ECB085}"/>
    <cellStyle name="Normal 6 10 4" xfId="557" xr:uid="{0446E251-BB09-4AF1-875A-E6DD77EBD72C}"/>
    <cellStyle name="Normal 6 11" xfId="162" xr:uid="{2379044A-AD29-4AD7-BBE7-E225873612CB}"/>
    <cellStyle name="Normal 6 11 2" xfId="289" xr:uid="{22CF3D60-35E5-4A9E-A9E4-1BD4BCF19A2F}"/>
    <cellStyle name="Normal 6 11 2 2" xfId="880" xr:uid="{78E9EF04-3C48-4EE6-BC43-DA3F9655F84F}"/>
    <cellStyle name="Normal 6 11 2 3" xfId="599" xr:uid="{0D8872B7-8A95-44A4-A648-C95F524A4FB4}"/>
    <cellStyle name="Normal 6 11 3" xfId="753" xr:uid="{94D84258-EBE0-42D9-A90E-B1A1F56DD759}"/>
    <cellStyle name="Normal 6 11 4" xfId="472" xr:uid="{B6A449AF-DF41-4B51-9EA6-48E9F28AF540}"/>
    <cellStyle name="Normal 6 12" xfId="121" xr:uid="{7D157D1A-9984-4344-9DBD-6CB984B36211}"/>
    <cellStyle name="Normal 6 12 2" xfId="713" xr:uid="{BD9FCE64-0837-46E1-9934-2A1DD3C26CF9}"/>
    <cellStyle name="Normal 6 12 3" xfId="432" xr:uid="{1466EC63-482D-4293-9C54-778C798D50EA}"/>
    <cellStyle name="Normal 6 13" xfId="249" xr:uid="{518594A2-4238-41CF-821E-06D79938BBD9}"/>
    <cellStyle name="Normal 6 13 2" xfId="840" xr:uid="{E50E28E9-361B-4688-B37F-C6249B7AF9B8}"/>
    <cellStyle name="Normal 6 13 3" xfId="559" xr:uid="{095FBEEF-0C7F-495C-9088-3AB1CB73E794}"/>
    <cellStyle name="Normal 6 14" xfId="376" xr:uid="{B6667F88-5791-4554-B235-DA0C131D3963}"/>
    <cellStyle name="Normal 6 14 2" xfId="686" xr:uid="{650BDE11-B8AD-42BC-931A-043B918C2013}"/>
    <cellStyle name="Normal 6 15" xfId="405" xr:uid="{0F7C86FE-9C8C-4907-A22F-A4170D3A9F94}"/>
    <cellStyle name="Normal 6 16" xfId="967" xr:uid="{CE52E527-B5E4-438D-8A3C-73897840A610}"/>
    <cellStyle name="Normal 6 17" xfId="94" xr:uid="{F93E803B-A232-4C25-94E4-1B8DB02E98FF}"/>
    <cellStyle name="Normal 6 2" xfId="48" xr:uid="{B059258B-5A99-4EDD-A323-A66265F3BA24}"/>
    <cellStyle name="Normal 6 2 10" xfId="378" xr:uid="{DF3DBF6B-E1F2-405C-AF6B-74AAACA2B76F}"/>
    <cellStyle name="Normal 6 2 10 2" xfId="690" xr:uid="{4AA04D44-1B5F-4F3B-A8F0-67A9214654BC}"/>
    <cellStyle name="Normal 6 2 11" xfId="409" xr:uid="{6DA02549-A33C-4AA6-9018-236544E2C295}"/>
    <cellStyle name="Normal 6 2 12" xfId="969" xr:uid="{CC930D47-DC24-4458-BA86-E91234E4B34F}"/>
    <cellStyle name="Normal 6 2 13" xfId="98" xr:uid="{63B58716-2429-40CD-8917-517667F12962}"/>
    <cellStyle name="Normal 6 2 2" xfId="56" xr:uid="{9783ADDB-8263-4D1E-93BA-BEBDED08431D}"/>
    <cellStyle name="Normal 6 2 2 10" xfId="973" xr:uid="{27681C84-B792-4806-8656-BE8CED75AB71}"/>
    <cellStyle name="Normal 6 2 2 11" xfId="104" xr:uid="{9648E3EB-A3A5-4EF8-A4AD-08BE3A701128}"/>
    <cellStyle name="Normal 6 2 2 2" xfId="83" xr:uid="{931667FF-DEAE-47BA-9DCB-A703ABFF67DD}"/>
    <cellStyle name="Normal 6 2 2 2 2" xfId="224" xr:uid="{FE74D5C3-261F-4F5C-A025-8271E2AAC141}"/>
    <cellStyle name="Normal 6 2 2 2 2 2" xfId="351" xr:uid="{82B911E1-7E31-4453-A145-482E175C669C}"/>
    <cellStyle name="Normal 6 2 2 2 2 2 2" xfId="942" xr:uid="{83FE344A-BFF0-4327-8551-7D2D2C466DEA}"/>
    <cellStyle name="Normal 6 2 2 2 2 2 3" xfId="661" xr:uid="{CFF2CD61-9301-4E8D-B412-25CDAE73DEE5}"/>
    <cellStyle name="Normal 6 2 2 2 2 3" xfId="815" xr:uid="{13555C24-BFDC-4631-A69A-4CAC41D5EB3C}"/>
    <cellStyle name="Normal 6 2 2 2 2 4" xfId="534" xr:uid="{87F27E26-0A59-489C-A876-2A94B829726C}"/>
    <cellStyle name="Normal 6 2 2 2 3" xfId="182" xr:uid="{92EE639C-D270-40FC-808D-2E561963D342}"/>
    <cellStyle name="Normal 6 2 2 2 3 2" xfId="309" xr:uid="{515019DE-24D6-4F66-9167-FB7B30092455}"/>
    <cellStyle name="Normal 6 2 2 2 3 2 2" xfId="900" xr:uid="{30A0BADB-44D3-4D53-8E4A-F6529B494D1B}"/>
    <cellStyle name="Normal 6 2 2 2 3 2 3" xfId="619" xr:uid="{6F758517-3839-4F63-BF57-F154C6766E49}"/>
    <cellStyle name="Normal 6 2 2 2 3 3" xfId="773" xr:uid="{3F051F75-F89C-44CD-9DBE-C34CD4173C57}"/>
    <cellStyle name="Normal 6 2 2 2 3 4" xfId="492" xr:uid="{728F8CC4-F39B-403A-817C-4134D5D3B3FC}"/>
    <cellStyle name="Normal 6 2 2 2 4" xfId="142" xr:uid="{03422B9B-AEB3-4A33-A2D4-8E0FC69A3690}"/>
    <cellStyle name="Normal 6 2 2 2 4 2" xfId="733" xr:uid="{10B85CF0-F9F5-4480-AEF7-B3F0C5C25486}"/>
    <cellStyle name="Normal 6 2 2 2 4 3" xfId="452" xr:uid="{77F97785-B646-46F1-B0E2-BF5CF3341229}"/>
    <cellStyle name="Normal 6 2 2 2 5" xfId="269" xr:uid="{12DC5A53-04C2-4947-80AE-8A0A4D5FD1B5}"/>
    <cellStyle name="Normal 6 2 2 2 5 2" xfId="860" xr:uid="{19DDED4F-822B-41B5-816E-B72C3D3E78AC}"/>
    <cellStyle name="Normal 6 2 2 2 5 3" xfId="579" xr:uid="{E298DED8-9CA4-4D41-B03A-02A8581C7595}"/>
    <cellStyle name="Normal 6 2 2 2 6" xfId="711" xr:uid="{877F522A-E78C-436E-AC50-1F0A8E11B60A}"/>
    <cellStyle name="Normal 6 2 2 2 7" xfId="430" xr:uid="{4F05C985-A6CB-4E9C-8387-10C5F33363A8}"/>
    <cellStyle name="Normal 6 2 2 2 8" xfId="987" xr:uid="{F4F902F3-86E7-4075-9D61-D7F61AC656E3}"/>
    <cellStyle name="Normal 6 2 2 2 9" xfId="119" xr:uid="{6AD321FD-AB03-431B-AA08-19A4B8FB297C}"/>
    <cellStyle name="Normal 6 2 2 3" xfId="160" xr:uid="{A0F5A33B-00EC-488D-9FCF-D84A7429645D}"/>
    <cellStyle name="Normal 6 2 2 3 2" xfId="237" xr:uid="{246167D4-1203-4284-B59B-D9D7B9F215BD}"/>
    <cellStyle name="Normal 6 2 2 3 2 2" xfId="364" xr:uid="{C1F7BD8A-99CB-4CB5-999D-4A1B04D9203C}"/>
    <cellStyle name="Normal 6 2 2 3 2 2 2" xfId="955" xr:uid="{DC8527E3-FDF1-478C-A170-5B024E309A95}"/>
    <cellStyle name="Normal 6 2 2 3 2 2 3" xfId="674" xr:uid="{2B2811DD-9AAF-4E09-A480-6B14700DFA60}"/>
    <cellStyle name="Normal 6 2 2 3 2 3" xfId="828" xr:uid="{6C86F51F-D96F-4843-AE91-4EF2D1A66F37}"/>
    <cellStyle name="Normal 6 2 2 3 2 4" xfId="547" xr:uid="{8A1A50B1-783D-43B4-A835-552E9F903CDC}"/>
    <cellStyle name="Normal 6 2 2 3 3" xfId="200" xr:uid="{BE66E55A-3951-4E12-99DB-2812D0A001FC}"/>
    <cellStyle name="Normal 6 2 2 3 3 2" xfId="327" xr:uid="{39E84ECE-6DD2-4B12-8776-50801051261E}"/>
    <cellStyle name="Normal 6 2 2 3 3 2 2" xfId="918" xr:uid="{EC721463-4769-440B-804C-F468BF42327D}"/>
    <cellStyle name="Normal 6 2 2 3 3 2 3" xfId="637" xr:uid="{53A32F86-30CE-464D-90CC-E2E4158DAEFA}"/>
    <cellStyle name="Normal 6 2 2 3 3 3" xfId="791" xr:uid="{F7513F55-0E21-4FD6-89F4-A573E29AE099}"/>
    <cellStyle name="Normal 6 2 2 3 3 4" xfId="510" xr:uid="{C42DAEF6-141D-4896-9AC0-17C2605B1A95}"/>
    <cellStyle name="Normal 6 2 2 3 4" xfId="287" xr:uid="{2E69B5F5-0187-4288-88E9-80AF9B41C735}"/>
    <cellStyle name="Normal 6 2 2 3 4 2" xfId="878" xr:uid="{504A12D8-9BE5-4583-AD49-630BC198D7DC}"/>
    <cellStyle name="Normal 6 2 2 3 4 3" xfId="597" xr:uid="{671A689B-9BAD-4223-AFCB-899740141AB5}"/>
    <cellStyle name="Normal 6 2 2 3 5" xfId="751" xr:uid="{4702B5DF-1F1E-4EF4-8002-14177FFA39E0}"/>
    <cellStyle name="Normal 6 2 2 3 6" xfId="470" xr:uid="{7B11F36E-31FC-407B-8CDD-B0156A1C347D}"/>
    <cellStyle name="Normal 6 2 2 3 7" xfId="1005" xr:uid="{E8D63156-5728-4C1D-90F7-DA7AED3F38B7}"/>
    <cellStyle name="Normal 6 2 2 4" xfId="212" xr:uid="{BD9D0659-EEA6-45F5-B009-08429A2D2594}"/>
    <cellStyle name="Normal 6 2 2 4 2" xfId="339" xr:uid="{B71C2B55-60BE-4561-A696-72BF0999ECF6}"/>
    <cellStyle name="Normal 6 2 2 4 2 2" xfId="930" xr:uid="{0CC55D0F-CD26-4B23-AFD2-0FB6DE09189E}"/>
    <cellStyle name="Normal 6 2 2 4 2 3" xfId="649" xr:uid="{514627A7-0A45-4561-A1ED-1A72892905F1}"/>
    <cellStyle name="Normal 6 2 2 4 3" xfId="803" xr:uid="{05B3EB70-7483-433F-8455-B1DF31FDE7AE}"/>
    <cellStyle name="Normal 6 2 2 4 4" xfId="522" xr:uid="{A2D3EA7D-0B70-4730-B1FD-68C78F833FF4}"/>
    <cellStyle name="Normal 6 2 2 5" xfId="168" xr:uid="{0BDD8BF1-591E-4E7C-81AE-8DB4AFE7C3F4}"/>
    <cellStyle name="Normal 6 2 2 5 2" xfId="295" xr:uid="{0D69BB1A-A816-4BF0-A7E2-4E44724AFE85}"/>
    <cellStyle name="Normal 6 2 2 5 2 2" xfId="886" xr:uid="{FFC05C43-F614-4966-9489-627038ADA8B1}"/>
    <cellStyle name="Normal 6 2 2 5 2 3" xfId="605" xr:uid="{D7F46476-1540-42F5-AD30-586E3398A9FB}"/>
    <cellStyle name="Normal 6 2 2 5 3" xfId="759" xr:uid="{79672C13-DCD5-49C8-B3E5-C2D56903F53A}"/>
    <cellStyle name="Normal 6 2 2 5 4" xfId="478" xr:uid="{273399DD-56D9-4AFC-9241-E6A93C1F6AC9}"/>
    <cellStyle name="Normal 6 2 2 6" xfId="127" xr:uid="{41764A19-D897-4D81-80BF-447C1594531E}"/>
    <cellStyle name="Normal 6 2 2 6 2" xfId="719" xr:uid="{50865424-1F74-4570-83B8-D80B89E7B88C}"/>
    <cellStyle name="Normal 6 2 2 6 3" xfId="438" xr:uid="{FF74E48C-1ABF-4E29-BCFC-25CAF9A03ECC}"/>
    <cellStyle name="Normal 6 2 2 7" xfId="255" xr:uid="{8CFA6149-58C4-46A3-BBE0-5E55AE73E721}"/>
    <cellStyle name="Normal 6 2 2 7 2" xfId="846" xr:uid="{0B810CAF-B2BF-4962-A9BF-FFF6E15A77B7}"/>
    <cellStyle name="Normal 6 2 2 7 3" xfId="565" xr:uid="{459BB421-9D2E-4D41-8BB5-85B7ADA8BC7F}"/>
    <cellStyle name="Normal 6 2 2 8" xfId="394" xr:uid="{A24645AD-68C4-45BF-80B2-91908269207F}"/>
    <cellStyle name="Normal 6 2 2 8 2" xfId="696" xr:uid="{7687BA7C-9303-4298-A77F-675C4ADF306B}"/>
    <cellStyle name="Normal 6 2 2 9" xfId="415" xr:uid="{5358E0E1-A4B3-446F-A946-2147BC35CD0E}"/>
    <cellStyle name="Normal 6 2 3" xfId="89" xr:uid="{8485320E-DC04-4BF3-BBFB-A6BEA22535EA}"/>
    <cellStyle name="Normal 6 2 3 10" xfId="113" xr:uid="{54F78702-F171-4165-AA7B-FC9319F50250}"/>
    <cellStyle name="Normal 6 2 3 2" xfId="243" xr:uid="{00E343ED-90DA-43FE-8E13-29568BE35416}"/>
    <cellStyle name="Normal 6 2 3 2 2" xfId="370" xr:uid="{8F0C5A99-3270-4A8C-B664-4ADE674FC6D5}"/>
    <cellStyle name="Normal 6 2 3 2 2 2" xfId="961" xr:uid="{CB6F296E-4ACF-40DA-8125-55EE8366BFC7}"/>
    <cellStyle name="Normal 6 2 3 2 2 3" xfId="680" xr:uid="{2DBB9DF2-DC30-41F6-A6D8-45F6532D58ED}"/>
    <cellStyle name="Normal 6 2 3 2 3" xfId="834" xr:uid="{24C105A0-5783-4E40-BB79-A4C729B9B9DD}"/>
    <cellStyle name="Normal 6 2 3 2 4" xfId="553" xr:uid="{EF615501-873F-4906-9238-78F2E4DE1566}"/>
    <cellStyle name="Normal 6 2 3 3" xfId="218" xr:uid="{DDE6B99F-0A5E-4600-BC5E-DCF498DC59EE}"/>
    <cellStyle name="Normal 6 2 3 3 2" xfId="345" xr:uid="{68AB5F2B-497B-4D69-A73F-F89DC1397079}"/>
    <cellStyle name="Normal 6 2 3 3 2 2" xfId="936" xr:uid="{64176764-0072-4021-BD7A-703029549D56}"/>
    <cellStyle name="Normal 6 2 3 3 2 3" xfId="655" xr:uid="{517D29A2-8B31-4058-A7FB-4D4D7B4EE534}"/>
    <cellStyle name="Normal 6 2 3 3 3" xfId="809" xr:uid="{03668D20-C126-4014-90DE-D539EB4E7AF3}"/>
    <cellStyle name="Normal 6 2 3 3 4" xfId="528" xr:uid="{539BD7E6-D0AB-492C-890D-8B060433F33E}"/>
    <cellStyle name="Normal 6 2 3 4" xfId="176" xr:uid="{E8D8E720-1182-474E-A4C8-73DDDA0210B3}"/>
    <cellStyle name="Normal 6 2 3 4 2" xfId="303" xr:uid="{AF35D3AD-70EC-4F84-9790-7677BF695E10}"/>
    <cellStyle name="Normal 6 2 3 4 2 2" xfId="894" xr:uid="{85586AA3-271D-426C-8BFD-9B8334F02FDB}"/>
    <cellStyle name="Normal 6 2 3 4 2 3" xfId="613" xr:uid="{EBB8579B-BFFC-4860-9B93-30DF634AC972}"/>
    <cellStyle name="Normal 6 2 3 4 3" xfId="767" xr:uid="{96795357-51FB-4190-BA88-2F1357F6EC33}"/>
    <cellStyle name="Normal 6 2 3 4 4" xfId="486" xr:uid="{F169276B-D029-4070-9D4C-BE5CF69AF382}"/>
    <cellStyle name="Normal 6 2 3 5" xfId="136" xr:uid="{C0C2B4E7-FA7C-42EC-B8D9-86BEA68DEDF5}"/>
    <cellStyle name="Normal 6 2 3 5 2" xfId="727" xr:uid="{C656606E-A342-4DFE-BA7C-EFC5FA8CA8D6}"/>
    <cellStyle name="Normal 6 2 3 5 3" xfId="446" xr:uid="{9C04B08F-CAA0-4890-BBF0-03CD188F840A}"/>
    <cellStyle name="Normal 6 2 3 6" xfId="263" xr:uid="{9D57AF26-31D9-479C-B3EB-4A8E6DD60190}"/>
    <cellStyle name="Normal 6 2 3 6 2" xfId="854" xr:uid="{4549F157-A0C4-4B04-BAAF-8505F78A91A0}"/>
    <cellStyle name="Normal 6 2 3 6 3" xfId="573" xr:uid="{FB0EFE2B-62C8-4B0F-BF9C-D8939DC870D2}"/>
    <cellStyle name="Normal 6 2 3 7" xfId="400" xr:uid="{506DCF2B-DCB7-4A0F-A739-E9228F4DAEFC}"/>
    <cellStyle name="Normal 6 2 3 7 2" xfId="705" xr:uid="{6E3C2BEB-15CB-411A-BFB8-C818477FF485}"/>
    <cellStyle name="Normal 6 2 3 8" xfId="424" xr:uid="{473A0D91-681B-4FCF-B639-A200B275B307}"/>
    <cellStyle name="Normal 6 2 3 9" xfId="981" xr:uid="{33AF2A55-DB29-4123-8488-46CA08DDD7FC}"/>
    <cellStyle name="Normal 6 2 4" xfId="76" xr:uid="{A042EA05-86F8-4C39-81E7-B66CF0A5661C}"/>
    <cellStyle name="Normal 6 2 4 2" xfId="230" xr:uid="{32298C2C-D126-4E34-AA43-B7958ADB327C}"/>
    <cellStyle name="Normal 6 2 4 2 2" xfId="357" xr:uid="{C978BDB2-A521-40E4-8551-B692FAE8150A}"/>
    <cellStyle name="Normal 6 2 4 2 2 2" xfId="948" xr:uid="{657646CC-925F-4BD1-9598-7EC9C96CE996}"/>
    <cellStyle name="Normal 6 2 4 2 2 3" xfId="667" xr:uid="{281533C5-C169-4E91-B386-425907971166}"/>
    <cellStyle name="Normal 6 2 4 2 3" xfId="821" xr:uid="{0206D5E7-965B-4E79-A58E-4B69DFA9BFBA}"/>
    <cellStyle name="Normal 6 2 4 2 4" xfId="540" xr:uid="{CC996862-C523-462A-9271-A46542B05033}"/>
    <cellStyle name="Normal 6 2 4 3" xfId="186" xr:uid="{43183BAE-B285-40E4-9CEC-542D4B8DD03B}"/>
    <cellStyle name="Normal 6 2 4 3 2" xfId="313" xr:uid="{C804E1D2-2EF8-4332-A2B5-EBC17180B0FF}"/>
    <cellStyle name="Normal 6 2 4 3 2 2" xfId="904" xr:uid="{31554774-7EF6-48D6-B823-A6488997733B}"/>
    <cellStyle name="Normal 6 2 4 3 2 3" xfId="623" xr:uid="{E9C4FD85-CAF8-470D-B96C-648D65480DF1}"/>
    <cellStyle name="Normal 6 2 4 3 3" xfId="777" xr:uid="{607810B3-1D6C-4612-889E-EE272465CE91}"/>
    <cellStyle name="Normal 6 2 4 3 4" xfId="496" xr:uid="{FA94C304-E9A4-483A-9175-E66760B2827F}"/>
    <cellStyle name="Normal 6 2 4 4" xfId="273" xr:uid="{F5A5D9A1-C3EA-4B99-8671-0756FEF1DD40}"/>
    <cellStyle name="Normal 6 2 4 4 2" xfId="864" xr:uid="{47DF3BA3-E42B-4208-B102-07EF4567665F}"/>
    <cellStyle name="Normal 6 2 4 4 3" xfId="583" xr:uid="{7C306642-7F7C-4D82-BAF6-64A4920EC465}"/>
    <cellStyle name="Normal 6 2 4 5" xfId="387" xr:uid="{E40D5830-5638-4C79-B0C3-A04D35B15D82}"/>
    <cellStyle name="Normal 6 2 4 5 2" xfId="737" xr:uid="{DF931246-2731-4F24-AE1E-DECCEA0A7FDA}"/>
    <cellStyle name="Normal 6 2 4 6" xfId="456" xr:uid="{94CA8659-1486-462F-9797-777F4DE3CEB1}"/>
    <cellStyle name="Normal 6 2 4 7" xfId="991" xr:uid="{84A02D0D-2B51-4ABD-ADC6-138F2FA48B55}"/>
    <cellStyle name="Normal 6 2 4 8" xfId="146" xr:uid="{D3A32E4E-EA1E-4C35-95DB-0F70DA2B3A7A}"/>
    <cellStyle name="Normal 6 2 5" xfId="60" xr:uid="{00A48430-BBEB-4765-AFB7-8362CD42DAEA}"/>
    <cellStyle name="Normal 6 2 5 2" xfId="192" xr:uid="{37928A26-FAEF-4B94-AD5D-E9FF11DA7A78}"/>
    <cellStyle name="Normal 6 2 5 2 2" xfId="319" xr:uid="{0DA84CD1-0C5F-4929-8874-4BC69A4E6826}"/>
    <cellStyle name="Normal 6 2 5 2 2 2" xfId="910" xr:uid="{134202D8-EA66-4B7C-8CD1-8E5A2240A31B}"/>
    <cellStyle name="Normal 6 2 5 2 2 3" xfId="629" xr:uid="{9C2995E4-799F-4B5D-98C8-9BE75A276718}"/>
    <cellStyle name="Normal 6 2 5 2 3" xfId="783" xr:uid="{110DE931-1502-4B53-A1CE-355CACC6CB94}"/>
    <cellStyle name="Normal 6 2 5 2 4" xfId="502" xr:uid="{3585C42C-CBF5-425E-A68D-D287C16C853E}"/>
    <cellStyle name="Normal 6 2 5 3" xfId="279" xr:uid="{6A3F8D59-335C-470A-A752-7ECE11B7D90F}"/>
    <cellStyle name="Normal 6 2 5 3 2" xfId="870" xr:uid="{872203AA-122A-45E5-A180-9A8B36B1BAF3}"/>
    <cellStyle name="Normal 6 2 5 3 3" xfId="589" xr:uid="{58CF1A16-DBD0-42E4-88B6-D934A7B9F37D}"/>
    <cellStyle name="Normal 6 2 5 4" xfId="743" xr:uid="{5E1D9100-512D-464E-88CC-58BA0766BF3B}"/>
    <cellStyle name="Normal 6 2 5 5" xfId="462" xr:uid="{64FB52FC-E54B-43AD-BB28-BC092E7F633B}"/>
    <cellStyle name="Normal 6 2 5 6" xfId="997" xr:uid="{ECA6287A-CC5F-4C70-A26D-323D2F3CD7A9}"/>
    <cellStyle name="Normal 6 2 5 7" xfId="152" xr:uid="{DEC23196-274A-40D5-8E20-B3FC09C45CFE}"/>
    <cellStyle name="Normal 6 2 6" xfId="206" xr:uid="{BED890B2-FF23-4BBF-A1C1-DBD763A9F463}"/>
    <cellStyle name="Normal 6 2 6 2" xfId="333" xr:uid="{326C75A7-3216-49C1-B2EE-EB79743ED9A9}"/>
    <cellStyle name="Normal 6 2 6 2 2" xfId="924" xr:uid="{E9CD6417-8AE1-4766-AF21-F50B6F0B9416}"/>
    <cellStyle name="Normal 6 2 6 2 3" xfId="643" xr:uid="{0D5FF1B2-588F-4D75-BFC2-FACA42282108}"/>
    <cellStyle name="Normal 6 2 6 3" xfId="797" xr:uid="{1FB3312F-BDB0-47DA-A686-8F49E2FD73EA}"/>
    <cellStyle name="Normal 6 2 6 4" xfId="516" xr:uid="{7D89AADD-9E38-4D14-8B8A-76A8A82A5B9E}"/>
    <cellStyle name="Normal 6 2 7" xfId="164" xr:uid="{DBA7C634-B790-4A3F-9225-77FCFE0BAEB9}"/>
    <cellStyle name="Normal 6 2 7 2" xfId="291" xr:uid="{B8D99380-78C8-448B-AE78-A40579E15BC0}"/>
    <cellStyle name="Normal 6 2 7 2 2" xfId="882" xr:uid="{E052D303-9703-471A-875D-6FB9947479EA}"/>
    <cellStyle name="Normal 6 2 7 2 3" xfId="601" xr:uid="{F6C6D215-81E7-4F68-88F3-61372710EA8E}"/>
    <cellStyle name="Normal 6 2 7 3" xfId="755" xr:uid="{6EDDE213-32E0-4073-9952-97BBBE24B28C}"/>
    <cellStyle name="Normal 6 2 7 4" xfId="474" xr:uid="{EEA93AF3-1736-4763-8F7F-0D12FBD981C1}"/>
    <cellStyle name="Normal 6 2 8" xfId="123" xr:uid="{5A798FC8-883A-484B-B926-A6E018330D1F}"/>
    <cellStyle name="Normal 6 2 8 2" xfId="715" xr:uid="{6926DF21-8566-48FC-884A-C33E708ED414}"/>
    <cellStyle name="Normal 6 2 8 3" xfId="434" xr:uid="{13C3CE91-6901-4410-BB09-7B5B13A6E523}"/>
    <cellStyle name="Normal 6 2 9" xfId="251" xr:uid="{496CC988-F384-46B2-85D8-5FC164E1ECFC}"/>
    <cellStyle name="Normal 6 2 9 2" xfId="842" xr:uid="{64B9A0DE-D0DC-4BD6-A689-17B6A352E939}"/>
    <cellStyle name="Normal 6 2 9 3" xfId="561" xr:uid="{9EF6045E-4B56-45A9-9B84-AC4E08B5D6F3}"/>
    <cellStyle name="Normal 6 3" xfId="50" xr:uid="{3DFF410B-00E8-4E57-A777-4DDD26701666}"/>
    <cellStyle name="Normal 6 3 10" xfId="407" xr:uid="{FD8EBF25-F984-48F2-A5BE-73AC4B3E5E55}"/>
    <cellStyle name="Normal 6 3 11" xfId="975" xr:uid="{87B1912C-EC10-4350-9C17-A6BAB6C1F2E5}"/>
    <cellStyle name="Normal 6 3 12" xfId="96" xr:uid="{F04FB402-6B27-4621-AC07-47775CFAC8A8}"/>
    <cellStyle name="Normal 6 3 2" xfId="54" xr:uid="{EB7D08BE-22FF-4916-9BD7-A3DADC16315E}"/>
    <cellStyle name="Normal 6 3 2 10" xfId="111" xr:uid="{8264D8FE-8E11-4699-AC6C-A0552927EAD6}"/>
    <cellStyle name="Normal 6 3 2 2" xfId="85" xr:uid="{2A7E04D9-5138-44DC-AF1F-F7E9E6E77AF3}"/>
    <cellStyle name="Normal 6 3 2 2 2" xfId="366" xr:uid="{F68C0598-34C4-49F2-993F-76986EC007EE}"/>
    <cellStyle name="Normal 6 3 2 2 2 2" xfId="957" xr:uid="{F4470A9E-D16C-431E-AE26-C8A969E5B5A6}"/>
    <cellStyle name="Normal 6 3 2 2 2 3" xfId="676" xr:uid="{23B403F6-6DF0-4C28-8145-6BA0934BD530}"/>
    <cellStyle name="Normal 6 3 2 2 3" xfId="830" xr:uid="{C2B90035-AF6C-43AB-A768-F4160CE76EF9}"/>
    <cellStyle name="Normal 6 3 2 2 4" xfId="549" xr:uid="{F4743598-169B-4160-8F3F-E3279004195A}"/>
    <cellStyle name="Normal 6 3 2 2 5" xfId="239" xr:uid="{D8AA4396-4F47-4EA5-A7B1-408F4944B3DE}"/>
    <cellStyle name="Normal 6 3 2 3" xfId="216" xr:uid="{D8072A7C-511F-4F64-B573-78A221BA7CE2}"/>
    <cellStyle name="Normal 6 3 2 3 2" xfId="343" xr:uid="{FD055C1B-8D03-4404-9CDE-3A626EDB80C3}"/>
    <cellStyle name="Normal 6 3 2 3 2 2" xfId="934" xr:uid="{298D4E5C-EB77-438F-BFE4-EAF335DF5965}"/>
    <cellStyle name="Normal 6 3 2 3 2 3" xfId="653" xr:uid="{6382E3DE-E6A4-4F04-B72A-AD28C39AB860}"/>
    <cellStyle name="Normal 6 3 2 3 3" xfId="807" xr:uid="{737C7618-B6D3-42DF-A02F-71B53C6EF862}"/>
    <cellStyle name="Normal 6 3 2 3 4" xfId="526" xr:uid="{46DB3793-9D6A-4F67-B0EF-3C0AE13A3750}"/>
    <cellStyle name="Normal 6 3 2 4" xfId="174" xr:uid="{A42ACBDC-9A19-48CF-AE35-A4ADD6F8FE24}"/>
    <cellStyle name="Normal 6 3 2 4 2" xfId="301" xr:uid="{3D409B89-FA22-43D8-8B92-96C1F84D03D3}"/>
    <cellStyle name="Normal 6 3 2 4 2 2" xfId="892" xr:uid="{AD59E421-F06E-4EAA-9FF8-1E8BC37E4736}"/>
    <cellStyle name="Normal 6 3 2 4 2 3" xfId="611" xr:uid="{E2C4DDF8-9D70-4350-8ADE-A7B1D9792581}"/>
    <cellStyle name="Normal 6 3 2 4 3" xfId="765" xr:uid="{14FA6DBA-704F-42D5-BE3F-4E18E0E4B487}"/>
    <cellStyle name="Normal 6 3 2 4 4" xfId="484" xr:uid="{0199B1EA-6D6A-4CE4-8042-BAABB68D5263}"/>
    <cellStyle name="Normal 6 3 2 5" xfId="134" xr:uid="{BD104F7E-C691-4B85-B70B-C93714443C2C}"/>
    <cellStyle name="Normal 6 3 2 5 2" xfId="725" xr:uid="{9124E240-9DB4-4F4D-BCA0-23B84C529EC7}"/>
    <cellStyle name="Normal 6 3 2 5 3" xfId="444" xr:uid="{7CB23A16-25EE-46FD-A3D3-DABACEA83C9E}"/>
    <cellStyle name="Normal 6 3 2 6" xfId="261" xr:uid="{A8B3E6E6-36C8-4078-BAC1-C1468FACE470}"/>
    <cellStyle name="Normal 6 3 2 6 2" xfId="852" xr:uid="{4D3236A0-3AFB-483D-97DB-8C1205118C5E}"/>
    <cellStyle name="Normal 6 3 2 6 3" xfId="571" xr:uid="{691CBBE4-BB75-4A8C-91FC-1CA473C045C7}"/>
    <cellStyle name="Normal 6 3 2 7" xfId="396" xr:uid="{1702C956-A97C-4077-B818-2EE7EFBA8AFE}"/>
    <cellStyle name="Normal 6 3 2 7 2" xfId="703" xr:uid="{DE73D9D6-556E-4C9D-9610-CA16BF353836}"/>
    <cellStyle name="Normal 6 3 2 8" xfId="422" xr:uid="{4E48DBED-A00F-47A5-9172-86393D288EF4}"/>
    <cellStyle name="Normal 6 3 2 9" xfId="979" xr:uid="{A70FB795-63C8-4E08-8E43-700FFA41906F}"/>
    <cellStyle name="Normal 6 3 3" xfId="74" xr:uid="{29C4FF2C-95C0-45EC-8884-626C32605367}"/>
    <cellStyle name="Normal 6 3 3 2" xfId="228" xr:uid="{43C28C39-50D2-45D2-B8EC-5CFF919271F5}"/>
    <cellStyle name="Normal 6 3 3 2 2" xfId="355" xr:uid="{EFAEC8E0-CA20-43D3-B332-8596F3B72CAB}"/>
    <cellStyle name="Normal 6 3 3 2 2 2" xfId="946" xr:uid="{68DB369E-324B-415E-884F-58ABC7F1969F}"/>
    <cellStyle name="Normal 6 3 3 2 2 3" xfId="665" xr:uid="{B04B075A-23B3-49E8-A43A-42576B49D7C9}"/>
    <cellStyle name="Normal 6 3 3 2 3" xfId="819" xr:uid="{18C34573-D63D-4650-815C-D614F04E2E59}"/>
    <cellStyle name="Normal 6 3 3 2 4" xfId="538" xr:uid="{529F2E4D-AC83-46E3-9B58-658998D11AD5}"/>
    <cellStyle name="Normal 6 3 3 3" xfId="188" xr:uid="{4EC16E0C-B9C4-417E-9EE2-FFB6F936C24A}"/>
    <cellStyle name="Normal 6 3 3 3 2" xfId="315" xr:uid="{7F3F4F7D-9273-47B5-9A5B-8AAD4F7CFEAE}"/>
    <cellStyle name="Normal 6 3 3 3 2 2" xfId="906" xr:uid="{18CFC1CF-B4F1-4F93-93FC-4464C1742D29}"/>
    <cellStyle name="Normal 6 3 3 3 2 3" xfId="625" xr:uid="{AD75C8FC-C41B-4126-8278-1379BE7EEBA9}"/>
    <cellStyle name="Normal 6 3 3 3 3" xfId="779" xr:uid="{5890210C-18AF-4D83-A68C-9190EFFD72F1}"/>
    <cellStyle name="Normal 6 3 3 3 4" xfId="498" xr:uid="{6A462A78-1074-48B2-A658-BCD721049647}"/>
    <cellStyle name="Normal 6 3 3 4" xfId="275" xr:uid="{086AE0CD-79D5-4462-A080-433B6F21BAA7}"/>
    <cellStyle name="Normal 6 3 3 4 2" xfId="866" xr:uid="{92CAF6CE-05E6-4B72-8DE3-3CE0AC7902A1}"/>
    <cellStyle name="Normal 6 3 3 4 3" xfId="585" xr:uid="{6056F850-6CF8-4A7C-A444-0408BF64EF00}"/>
    <cellStyle name="Normal 6 3 3 5" xfId="385" xr:uid="{178284F7-BA07-4C27-89CE-4CBDE8E38180}"/>
    <cellStyle name="Normal 6 3 3 5 2" xfId="739" xr:uid="{4C095F8D-54D2-4AD3-AE78-D763B0D15E6E}"/>
    <cellStyle name="Normal 6 3 3 6" xfId="458" xr:uid="{F11C2D86-C686-4E71-8B71-105F79BE9F8E}"/>
    <cellStyle name="Normal 6 3 3 7" xfId="993" xr:uid="{B7BFB15A-A738-4B9B-A152-3E671606B496}"/>
    <cellStyle name="Normal 6 3 3 8" xfId="148" xr:uid="{46B74E87-AF2D-4BF1-8FE5-FBFC067F49BB}"/>
    <cellStyle name="Normal 6 3 4" xfId="62" xr:uid="{4119D708-483E-4486-984F-236D846A23A8}"/>
    <cellStyle name="Normal 6 3 4 2" xfId="194" xr:uid="{669DA866-EF7A-44B9-BEA0-F9C16AC02768}"/>
    <cellStyle name="Normal 6 3 4 2 2" xfId="321" xr:uid="{A6549573-B363-4B9C-B341-452445CDF488}"/>
    <cellStyle name="Normal 6 3 4 2 2 2" xfId="912" xr:uid="{BCCB5D18-D024-45E9-8751-C89DC9341D9F}"/>
    <cellStyle name="Normal 6 3 4 2 2 3" xfId="631" xr:uid="{1788CDCC-07CA-40A9-A492-3E5E6F2B8507}"/>
    <cellStyle name="Normal 6 3 4 2 3" xfId="785" xr:uid="{2B8443A0-1CC5-4DEC-B071-B97591C2018D}"/>
    <cellStyle name="Normal 6 3 4 2 4" xfId="504" xr:uid="{FD67C88D-CDCB-4A71-81F3-9530A4CD92E4}"/>
    <cellStyle name="Normal 6 3 4 3" xfId="281" xr:uid="{ADF71E1C-EE3B-4544-A72B-F6D8130ECB1A}"/>
    <cellStyle name="Normal 6 3 4 3 2" xfId="872" xr:uid="{0F6887D3-E40A-44AD-89A1-82B77A2CF2AB}"/>
    <cellStyle name="Normal 6 3 4 3 3" xfId="591" xr:uid="{03FB09D6-9635-4211-B34E-DBF2E4EDF1EE}"/>
    <cellStyle name="Normal 6 3 4 4" xfId="745" xr:uid="{1BA23FC4-1DC2-42E2-AB60-CF0AC7118062}"/>
    <cellStyle name="Normal 6 3 4 5" xfId="464" xr:uid="{FF0D17A9-E8A9-47EB-AD17-A03FBA4430FC}"/>
    <cellStyle name="Normal 6 3 4 6" xfId="999" xr:uid="{ADCE57D9-5CD5-4C90-9AFC-B576A97EFA5D}"/>
    <cellStyle name="Normal 6 3 4 7" xfId="154" xr:uid="{FBD16620-CACA-4F39-84EB-3BAD1E76403F}"/>
    <cellStyle name="Normal 6 3 5" xfId="204" xr:uid="{4A208BA4-2841-4150-A9B0-BA8B11EA6154}"/>
    <cellStyle name="Normal 6 3 5 2" xfId="331" xr:uid="{0C81AE25-30FC-41F0-BDD5-AF3726756E6D}"/>
    <cellStyle name="Normal 6 3 5 2 2" xfId="922" xr:uid="{514324BF-4182-4FCE-8D90-97234AB0FCDE}"/>
    <cellStyle name="Normal 6 3 5 2 3" xfId="641" xr:uid="{99DEB345-AD01-46B8-9A73-80BC893ED366}"/>
    <cellStyle name="Normal 6 3 5 3" xfId="795" xr:uid="{98C30DE9-FE07-4BEE-A9DF-A828CB919ECD}"/>
    <cellStyle name="Normal 6 3 5 4" xfId="514" xr:uid="{F84A7701-DBA3-4E53-897A-B8B9826968CB}"/>
    <cellStyle name="Normal 6 3 6" xfId="170" xr:uid="{E5C0972F-F895-456A-9541-6A944E0DDC71}"/>
    <cellStyle name="Normal 6 3 6 2" xfId="297" xr:uid="{2F001CAA-FBB8-4E45-ACCB-EA590E9C0ABD}"/>
    <cellStyle name="Normal 6 3 6 2 2" xfId="888" xr:uid="{84832356-1220-4CEC-9350-B84AFF0A248B}"/>
    <cellStyle name="Normal 6 3 6 2 3" xfId="607" xr:uid="{0E874383-B4E9-4B80-80C0-4D214D4BD5B6}"/>
    <cellStyle name="Normal 6 3 6 3" xfId="761" xr:uid="{D86304B6-7D1F-4F4D-AF4D-1E8F37F994F5}"/>
    <cellStyle name="Normal 6 3 6 4" xfId="480" xr:uid="{D5F75ACB-3B52-41AE-A308-8A3860476C65}"/>
    <cellStyle name="Normal 6 3 7" xfId="129" xr:uid="{7D3BD1AE-2E29-4E3F-8D3C-981AA21AC257}"/>
    <cellStyle name="Normal 6 3 7 2" xfId="721" xr:uid="{62461E11-EA6B-4452-9D20-37E558DE7142}"/>
    <cellStyle name="Normal 6 3 7 3" xfId="440" xr:uid="{000A1BF5-66F5-4A5C-A003-E1F07A961DEE}"/>
    <cellStyle name="Normal 6 3 8" xfId="257" xr:uid="{673F2061-74EB-433A-9B53-BF3EB87CC817}"/>
    <cellStyle name="Normal 6 3 8 2" xfId="848" xr:uid="{BEE48F96-0D96-4BAE-A6AD-BD2B50BD22B0}"/>
    <cellStyle name="Normal 6 3 8 3" xfId="567" xr:uid="{F89D1EF5-F4FD-4920-859C-4881426DEDB8}"/>
    <cellStyle name="Normal 6 3 9" xfId="380" xr:uid="{583CB0DB-29B4-494D-A17D-8F5E2704544B}"/>
    <cellStyle name="Normal 6 3 9 2" xfId="688" xr:uid="{D77A954A-A83F-4827-937A-E1FC1DA06719}"/>
    <cellStyle name="Normal 6 4" xfId="52" xr:uid="{DE224574-E129-4B8A-B8DA-BC42C6026046}"/>
    <cellStyle name="Normal 6 4 10" xfId="971" xr:uid="{E1FACB31-5201-4384-8D5D-9308D712DF33}"/>
    <cellStyle name="Normal 6 4 11" xfId="100" xr:uid="{5C0C7125-896B-4E1D-B2DF-FC8B35A2EB5F}"/>
    <cellStyle name="Normal 6 4 2" xfId="79" xr:uid="{30D58410-184C-44DB-8AC8-CDDC15A60250}"/>
    <cellStyle name="Normal 6 4 2 2" xfId="220" xr:uid="{B0E7907C-3DFE-4030-85AD-834324C991B0}"/>
    <cellStyle name="Normal 6 4 2 2 2" xfId="347" xr:uid="{5A6ADF6F-A890-4BD9-AB04-0741CBCEF20F}"/>
    <cellStyle name="Normal 6 4 2 2 2 2" xfId="938" xr:uid="{612A2E43-DF79-406E-84D4-4F0B92E4C311}"/>
    <cellStyle name="Normal 6 4 2 2 2 3" xfId="657" xr:uid="{2582B217-EAB9-44F5-B9F9-87958BB98842}"/>
    <cellStyle name="Normal 6 4 2 2 3" xfId="811" xr:uid="{39271CA9-89A9-44B2-ABA6-89071F82C0F3}"/>
    <cellStyle name="Normal 6 4 2 2 4" xfId="530" xr:uid="{7C73B20B-B672-49F5-B2A1-E6D857394964}"/>
    <cellStyle name="Normal 6 4 2 3" xfId="178" xr:uid="{7A58B3D5-7D77-43E2-B35C-ED0D61B93D13}"/>
    <cellStyle name="Normal 6 4 2 3 2" xfId="305" xr:uid="{387B1CAC-BDC7-4DCF-8180-369E702C6867}"/>
    <cellStyle name="Normal 6 4 2 3 2 2" xfId="896" xr:uid="{E284A91E-5326-42E1-943A-CBDC48E02430}"/>
    <cellStyle name="Normal 6 4 2 3 2 3" xfId="615" xr:uid="{1C8F73D0-54C8-4BD5-9A11-F5C441B83932}"/>
    <cellStyle name="Normal 6 4 2 3 3" xfId="769" xr:uid="{C6E64D08-FEF2-417C-BF8C-3AF92B085DA7}"/>
    <cellStyle name="Normal 6 4 2 3 4" xfId="488" xr:uid="{8783A812-467C-43DC-913F-1291E46D3CB8}"/>
    <cellStyle name="Normal 6 4 2 4" xfId="138" xr:uid="{E2262120-4891-4C72-8444-6AFC2783A52D}"/>
    <cellStyle name="Normal 6 4 2 4 2" xfId="729" xr:uid="{B022AA24-3E3F-4C97-A90A-90264AD3153D}"/>
    <cellStyle name="Normal 6 4 2 4 3" xfId="448" xr:uid="{B5D77B77-A0C2-4001-98C1-F6D78860191B}"/>
    <cellStyle name="Normal 6 4 2 5" xfId="265" xr:uid="{48D4B6AC-6460-4085-8E2A-FD2DC4441144}"/>
    <cellStyle name="Normal 6 4 2 5 2" xfId="856" xr:uid="{45CC2864-5CD0-45A5-96E3-22A93F0BFCFD}"/>
    <cellStyle name="Normal 6 4 2 5 3" xfId="575" xr:uid="{E1C92F78-8EF1-40F7-888A-2101C433A1F0}"/>
    <cellStyle name="Normal 6 4 2 6" xfId="707" xr:uid="{A7747BAB-0338-4CE8-8DD2-22DC3E041409}"/>
    <cellStyle name="Normal 6 4 2 7" xfId="426" xr:uid="{9F953156-6EA2-4424-93A1-D00911930A86}"/>
    <cellStyle name="Normal 6 4 2 8" xfId="983" xr:uid="{E4940BB3-71A7-45B7-95C2-EB36204FA7C9}"/>
    <cellStyle name="Normal 6 4 2 9" xfId="115" xr:uid="{613E4B61-D7D1-4852-BA9B-9BC16F083FEB}"/>
    <cellStyle name="Normal 6 4 3" xfId="156" xr:uid="{FA174987-9E01-4829-AB14-0BDEB4A97E76}"/>
    <cellStyle name="Normal 6 4 3 2" xfId="233" xr:uid="{D19E0952-8B8B-43E8-9653-C26177EDAF79}"/>
    <cellStyle name="Normal 6 4 3 2 2" xfId="360" xr:uid="{9A84C1CD-E698-49EB-A6EF-6236C5A2D12B}"/>
    <cellStyle name="Normal 6 4 3 2 2 2" xfId="951" xr:uid="{4AB10A0C-FA8C-45AA-97BC-5C0464D3AFE3}"/>
    <cellStyle name="Normal 6 4 3 2 2 3" xfId="670" xr:uid="{49F4C735-D9AB-4AC5-AF0C-F29E36F88036}"/>
    <cellStyle name="Normal 6 4 3 2 3" xfId="824" xr:uid="{08E3CF32-22CC-454D-BFBD-A88D6364A27D}"/>
    <cellStyle name="Normal 6 4 3 2 4" xfId="543" xr:uid="{39D17438-FB38-40F1-98E8-A93C6DF4DFB9}"/>
    <cellStyle name="Normal 6 4 3 3" xfId="196" xr:uid="{F4F65A8D-F3A3-4E08-AEF7-B2229D171E07}"/>
    <cellStyle name="Normal 6 4 3 3 2" xfId="323" xr:uid="{F96B18DC-0ABF-4AF1-BD66-499DCC2195AE}"/>
    <cellStyle name="Normal 6 4 3 3 2 2" xfId="914" xr:uid="{AE94CEF0-CC43-432D-8E85-28ED7076AFA5}"/>
    <cellStyle name="Normal 6 4 3 3 2 3" xfId="633" xr:uid="{FF25714C-CE36-4509-84E4-98609DD67882}"/>
    <cellStyle name="Normal 6 4 3 3 3" xfId="787" xr:uid="{F2C7033D-13A6-477E-92ED-17367FAE34BE}"/>
    <cellStyle name="Normal 6 4 3 3 4" xfId="506" xr:uid="{C221545B-EC92-479C-9CB1-05BB1F525B8D}"/>
    <cellStyle name="Normal 6 4 3 4" xfId="283" xr:uid="{A4645E74-AC6E-4FA3-AA6E-98666169749E}"/>
    <cellStyle name="Normal 6 4 3 4 2" xfId="874" xr:uid="{1EE704E7-81D3-4B37-955D-FFC3D05AED9F}"/>
    <cellStyle name="Normal 6 4 3 4 3" xfId="593" xr:uid="{FDDE68A8-681E-4E04-A202-F43E39C14D2A}"/>
    <cellStyle name="Normal 6 4 3 5" xfId="747" xr:uid="{BDE85487-6DEA-4DAB-9702-535F653D3161}"/>
    <cellStyle name="Normal 6 4 3 6" xfId="466" xr:uid="{15726C13-5652-45E3-803D-6C4B64E46522}"/>
    <cellStyle name="Normal 6 4 3 7" xfId="1001" xr:uid="{886B8779-F8A4-4921-90E3-1844F9D9C194}"/>
    <cellStyle name="Normal 6 4 4" xfId="208" xr:uid="{802BE926-D0D7-4827-A297-E25D4D3138C0}"/>
    <cellStyle name="Normal 6 4 4 2" xfId="335" xr:uid="{8838EAC0-4500-4982-BD2F-76E0A3C04CE3}"/>
    <cellStyle name="Normal 6 4 4 2 2" xfId="926" xr:uid="{041CA9A2-1353-4C9E-9B9F-6ECA5A3CA79F}"/>
    <cellStyle name="Normal 6 4 4 2 3" xfId="645" xr:uid="{D3B27E1A-50D2-4C60-8480-B82A67D53CD8}"/>
    <cellStyle name="Normal 6 4 4 3" xfId="799" xr:uid="{74BF3657-52AD-465D-B9ED-0B535B46265E}"/>
    <cellStyle name="Normal 6 4 4 4" xfId="518" xr:uid="{76D0B885-263D-4332-A1B1-657D7F62A20B}"/>
    <cellStyle name="Normal 6 4 5" xfId="166" xr:uid="{AE940889-6DFB-48F9-BFC1-1917EE8977CE}"/>
    <cellStyle name="Normal 6 4 5 2" xfId="293" xr:uid="{6DDA6A65-5D6A-4199-9C49-7EBA99B234A4}"/>
    <cellStyle name="Normal 6 4 5 2 2" xfId="884" xr:uid="{23A84594-8DD4-4E55-9243-82F5360A9A35}"/>
    <cellStyle name="Normal 6 4 5 2 3" xfId="603" xr:uid="{B22A79AC-DC54-4517-87A2-519652C45933}"/>
    <cellStyle name="Normal 6 4 5 3" xfId="757" xr:uid="{0795FC11-CE80-4032-8FB6-E6D86079A5EF}"/>
    <cellStyle name="Normal 6 4 5 4" xfId="476" xr:uid="{50AF0097-6D10-4094-96CE-558F844C0B6E}"/>
    <cellStyle name="Normal 6 4 6" xfId="125" xr:uid="{01DE6783-08DB-4A0A-8F5A-2261B2E1A09B}"/>
    <cellStyle name="Normal 6 4 6 2" xfId="717" xr:uid="{B73E69EC-861F-4C11-A687-C3C57C822374}"/>
    <cellStyle name="Normal 6 4 6 3" xfId="436" xr:uid="{4E9622FD-0092-4A77-B9A6-07306063E2E5}"/>
    <cellStyle name="Normal 6 4 7" xfId="253" xr:uid="{E1CEEEB5-F1E5-43CE-A5DE-A7FCEF35865A}"/>
    <cellStyle name="Normal 6 4 7 2" xfId="844" xr:uid="{25A00074-2A41-474B-81D1-7EF42CFDE485}"/>
    <cellStyle name="Normal 6 4 7 3" xfId="563" xr:uid="{749DC8F8-B9C9-449B-B297-72ED14A3289D}"/>
    <cellStyle name="Normal 6 4 8" xfId="390" xr:uid="{509F9F69-B88C-4698-B13A-0AEFD12D0DC5}"/>
    <cellStyle name="Normal 6 4 8 2" xfId="692" xr:uid="{42DC6F8E-EB94-4AFC-8607-5B9CB71016B4}"/>
    <cellStyle name="Normal 6 4 9" xfId="411" xr:uid="{5DD083CE-4660-4582-8676-48116454178C}"/>
    <cellStyle name="Normal 6 5" xfId="87" xr:uid="{2A22FCBB-264C-4A21-A026-37230318495B}"/>
    <cellStyle name="Normal 6 5 10" xfId="985" xr:uid="{F3CAF62A-A4AB-499A-9D50-1A1A802F35B0}"/>
    <cellStyle name="Normal 6 5 11" xfId="102" xr:uid="{D6BE194A-B41E-49E1-AAEF-7D48CB34D93B}"/>
    <cellStyle name="Normal 6 5 2" xfId="117" xr:uid="{3FDB818E-926A-4E26-A5C5-07D3D0AD8509}"/>
    <cellStyle name="Normal 6 5 2 2" xfId="222" xr:uid="{9FC1B33C-A7EF-482C-B45A-2DC3C2D2E182}"/>
    <cellStyle name="Normal 6 5 2 2 2" xfId="349" xr:uid="{EB0192DF-6F3E-4ED3-86C1-1BF77A156EB6}"/>
    <cellStyle name="Normal 6 5 2 2 2 2" xfId="940" xr:uid="{39E5B15F-35B3-423E-B3F3-338B70FE7CE4}"/>
    <cellStyle name="Normal 6 5 2 2 2 3" xfId="659" xr:uid="{D77C983E-996D-48E1-9B22-1331C0575FB0}"/>
    <cellStyle name="Normal 6 5 2 2 3" xfId="813" xr:uid="{8A967B0C-F78D-4B4A-BE16-5F640A54029E}"/>
    <cellStyle name="Normal 6 5 2 2 4" xfId="532" xr:uid="{7C2E63EF-E31A-4B82-B72C-C41A5BD6E0D4}"/>
    <cellStyle name="Normal 6 5 2 3" xfId="198" xr:uid="{5E556CC3-BAC6-4E6B-98AF-9A88F6467E9C}"/>
    <cellStyle name="Normal 6 5 2 3 2" xfId="325" xr:uid="{95203A44-008B-4925-93AB-D9ED6A524424}"/>
    <cellStyle name="Normal 6 5 2 3 2 2" xfId="916" xr:uid="{AB4828AB-F2F4-42D9-888D-CC053317EA81}"/>
    <cellStyle name="Normal 6 5 2 3 2 3" xfId="635" xr:uid="{C786A56A-9302-4962-9307-76E282C56995}"/>
    <cellStyle name="Normal 6 5 2 3 3" xfId="789" xr:uid="{84236F02-F28E-4DEE-8159-14EF8BFA5C69}"/>
    <cellStyle name="Normal 6 5 2 3 4" xfId="508" xr:uid="{12718E7C-5CF5-48DE-934D-37BE5461D2EB}"/>
    <cellStyle name="Normal 6 5 2 4" xfId="158" xr:uid="{9B702601-9B9C-4B8C-844B-DCE4E3A20CA7}"/>
    <cellStyle name="Normal 6 5 2 4 2" xfId="749" xr:uid="{29B1921E-C44A-4F45-ADC0-C826D04C179D}"/>
    <cellStyle name="Normal 6 5 2 4 3" xfId="468" xr:uid="{BFFB486D-9C02-4737-BDEF-D76FA3A20B4E}"/>
    <cellStyle name="Normal 6 5 2 5" xfId="285" xr:uid="{F7E1D557-5B7B-4FF5-91B2-91419A337E2B}"/>
    <cellStyle name="Normal 6 5 2 5 2" xfId="876" xr:uid="{F81A008C-82E2-41AC-9FE8-9196EC71EBFA}"/>
    <cellStyle name="Normal 6 5 2 5 3" xfId="595" xr:uid="{9EF2065F-644F-4567-9CD0-79FE16C35797}"/>
    <cellStyle name="Normal 6 5 2 6" xfId="709" xr:uid="{4768A96F-46A5-43BA-A82C-D98C9F5F05D0}"/>
    <cellStyle name="Normal 6 5 2 7" xfId="428" xr:uid="{823F3B89-1E86-42C2-9460-24697691489C}"/>
    <cellStyle name="Normal 6 5 2 8" xfId="1003" xr:uid="{4960A326-67C6-43E3-91E0-EF879B8C97C9}"/>
    <cellStyle name="Normal 6 5 3" xfId="241" xr:uid="{8C610028-2A77-439D-B3DD-F992CF1F787C}"/>
    <cellStyle name="Normal 6 5 3 2" xfId="368" xr:uid="{47541B9B-70A4-4427-A275-B0565BACF144}"/>
    <cellStyle name="Normal 6 5 3 2 2" xfId="959" xr:uid="{9C7F8628-CB7D-4EBE-A3B8-39E6AF8CD2EA}"/>
    <cellStyle name="Normal 6 5 3 2 3" xfId="678" xr:uid="{9991FAA2-EF28-4CFA-A188-EA4938E59067}"/>
    <cellStyle name="Normal 6 5 3 3" xfId="832" xr:uid="{8C09D0F0-46B0-4381-9BC8-FA4892B645C7}"/>
    <cellStyle name="Normal 6 5 3 4" xfId="551" xr:uid="{620A29E3-16DC-4388-A33F-169CC52C909A}"/>
    <cellStyle name="Normal 6 5 4" xfId="210" xr:uid="{7B5983E6-36B7-4197-91E2-003CCC93D67A}"/>
    <cellStyle name="Normal 6 5 4 2" xfId="337" xr:uid="{0CAA12EE-B704-4321-A373-DC86AC677468}"/>
    <cellStyle name="Normal 6 5 4 2 2" xfId="928" xr:uid="{2A021D53-F387-4D6C-AAF4-6A343F4E669F}"/>
    <cellStyle name="Normal 6 5 4 2 3" xfId="647" xr:uid="{BFDD7D4C-2B95-4301-8E26-B42C412F806E}"/>
    <cellStyle name="Normal 6 5 4 3" xfId="801" xr:uid="{5997C3D7-CCC7-4AB4-852F-52DCA18FDA22}"/>
    <cellStyle name="Normal 6 5 4 4" xfId="520" xr:uid="{CFB5669F-42BC-40C8-B2C4-C153AAFC9AED}"/>
    <cellStyle name="Normal 6 5 5" xfId="180" xr:uid="{954F8E59-5292-4BCA-84B5-467813293BE5}"/>
    <cellStyle name="Normal 6 5 5 2" xfId="307" xr:uid="{AF55DF6B-A28D-4BB4-93E0-3DE8677FF58B}"/>
    <cellStyle name="Normal 6 5 5 2 2" xfId="898" xr:uid="{00D85032-B17C-44F8-AF3A-BD46873387C5}"/>
    <cellStyle name="Normal 6 5 5 2 3" xfId="617" xr:uid="{7B50915D-3259-45E1-8B8C-0AA2F12A97AA}"/>
    <cellStyle name="Normal 6 5 5 3" xfId="771" xr:uid="{DFF5E5F4-5B51-43B7-9EC7-53432EB28406}"/>
    <cellStyle name="Normal 6 5 5 4" xfId="490" xr:uid="{6E184D80-C56D-45F8-81A6-6799219C5094}"/>
    <cellStyle name="Normal 6 5 6" xfId="140" xr:uid="{47ED3A0B-9EB7-4CD0-827A-6B877F9EDA82}"/>
    <cellStyle name="Normal 6 5 6 2" xfId="731" xr:uid="{330B46C7-BEA9-47DC-938C-90CE43FD6345}"/>
    <cellStyle name="Normal 6 5 6 3" xfId="450" xr:uid="{520CAA15-DE85-4D1B-8B7D-5C43D5D1C133}"/>
    <cellStyle name="Normal 6 5 7" xfId="267" xr:uid="{7261FF61-3EF6-435C-A755-F0015FCE8DCD}"/>
    <cellStyle name="Normal 6 5 7 2" xfId="858" xr:uid="{038BC719-AC98-40E0-BC89-FC898557B669}"/>
    <cellStyle name="Normal 6 5 7 3" xfId="577" xr:uid="{D7FE36B7-0DE7-44D4-B1B5-E2022110ECDF}"/>
    <cellStyle name="Normal 6 5 8" xfId="398" xr:uid="{A3C6D5A7-97D1-455A-BC57-7ED623CF9E72}"/>
    <cellStyle name="Normal 6 5 8 2" xfId="694" xr:uid="{FCEACFB0-D2E5-4EB5-9F6E-27697CE2DF13}"/>
    <cellStyle name="Normal 6 5 9" xfId="413" xr:uid="{5D701CC0-B673-4371-B742-A738A60662E9}"/>
    <cellStyle name="Normal 6 6" xfId="91" xr:uid="{4CFDB899-8041-4B1F-AD26-F5FE09ECD442}"/>
    <cellStyle name="Normal 6 6 10" xfId="109" xr:uid="{3AF03EA8-17A2-4F5B-927F-A79226D17345}"/>
    <cellStyle name="Normal 6 6 2" xfId="245" xr:uid="{92146A1A-1D1B-4F00-865B-A3DDBCBD84AA}"/>
    <cellStyle name="Normal 6 6 2 2" xfId="372" xr:uid="{F2376855-D39A-4809-8D90-D7197D5848F8}"/>
    <cellStyle name="Normal 6 6 2 2 2" xfId="963" xr:uid="{2934CFE5-1C85-4BD6-B3A2-B71FACC7811D}"/>
    <cellStyle name="Normal 6 6 2 2 3" xfId="682" xr:uid="{723F8134-D3ED-4166-87AA-A1730B53C9A1}"/>
    <cellStyle name="Normal 6 6 2 3" xfId="836" xr:uid="{81640F3F-5BA0-4133-8561-C187B3F349D5}"/>
    <cellStyle name="Normal 6 6 2 4" xfId="555" xr:uid="{A7BB935D-D17F-4D7E-958B-1C9C6F39179C}"/>
    <cellStyle name="Normal 6 6 3" xfId="214" xr:uid="{741444E3-5142-4C2D-A5F2-40B6ADFDEDAF}"/>
    <cellStyle name="Normal 6 6 3 2" xfId="341" xr:uid="{9ECB6922-E882-4AEC-A15B-A4C980D08F6E}"/>
    <cellStyle name="Normal 6 6 3 2 2" xfId="932" xr:uid="{134AD234-6379-4401-9AE9-3751BAD470D5}"/>
    <cellStyle name="Normal 6 6 3 2 3" xfId="651" xr:uid="{84B518CC-076B-482A-B8F3-1B2AA42124DA}"/>
    <cellStyle name="Normal 6 6 3 3" xfId="805" xr:uid="{ADDBE7D2-C46B-4408-BAA3-D4E4BC1DEA9B}"/>
    <cellStyle name="Normal 6 6 3 4" xfId="524" xr:uid="{E6DA018D-C244-431E-8115-D5DD38525A26}"/>
    <cellStyle name="Normal 6 6 4" xfId="172" xr:uid="{8A1DEECF-02AC-4D8D-B3A6-B7833F651429}"/>
    <cellStyle name="Normal 6 6 4 2" xfId="299" xr:uid="{5B207FAB-0EDC-4478-A2D4-FD2D07807659}"/>
    <cellStyle name="Normal 6 6 4 2 2" xfId="890" xr:uid="{DC303E4E-B3C4-46F6-B656-065C3A019456}"/>
    <cellStyle name="Normal 6 6 4 2 3" xfId="609" xr:uid="{34BDFE55-A3AC-4E55-A776-246B4D2677CB}"/>
    <cellStyle name="Normal 6 6 4 3" xfId="763" xr:uid="{8407D63E-D3C0-47EF-9A49-D116CE9835C7}"/>
    <cellStyle name="Normal 6 6 4 4" xfId="482" xr:uid="{16BD4342-B9CC-4CF0-AFC0-44E3E86E9265}"/>
    <cellStyle name="Normal 6 6 5" xfId="132" xr:uid="{F0CAF1FC-6141-44E6-9589-74EAB2A9CDDD}"/>
    <cellStyle name="Normal 6 6 5 2" xfId="723" xr:uid="{2A45880D-0FA5-400A-A872-A0168B2895F4}"/>
    <cellStyle name="Normal 6 6 5 3" xfId="442" xr:uid="{720DE355-AF45-4E00-BB37-5F5CAF72384C}"/>
    <cellStyle name="Normal 6 6 6" xfId="259" xr:uid="{D9C49159-5C05-4C70-8326-B202E104FD8B}"/>
    <cellStyle name="Normal 6 6 6 2" xfId="850" xr:uid="{C726C275-51BD-4A0B-A317-734DEFCF4CDB}"/>
    <cellStyle name="Normal 6 6 6 3" xfId="569" xr:uid="{9E7F0471-F808-495C-BF36-E2132B0C3072}"/>
    <cellStyle name="Normal 6 6 7" xfId="402" xr:uid="{A078BCF7-7341-4676-AFA9-09C9A8AD98E2}"/>
    <cellStyle name="Normal 6 6 7 2" xfId="701" xr:uid="{E4972E1F-14E7-472D-B618-53EF318EEB20}"/>
    <cellStyle name="Normal 6 6 8" xfId="420" xr:uid="{CD710070-E0BD-4469-9E6C-0FFDCB929BCC}"/>
    <cellStyle name="Normal 6 6 9" xfId="977" xr:uid="{6DB4B7DD-AAAC-484F-BAAD-77B302FDDF8C}"/>
    <cellStyle name="Normal 6 7" xfId="72" xr:uid="{4409632D-40C4-4530-827F-D0F12A14A8E3}"/>
    <cellStyle name="Normal 6 7 2" xfId="226" xr:uid="{5D5181CC-2653-4B89-AC71-FDDAA09BEB21}"/>
    <cellStyle name="Normal 6 7 2 2" xfId="353" xr:uid="{5DCF5EC2-F3B5-4144-8DD0-FCAAD6F6CD20}"/>
    <cellStyle name="Normal 6 7 2 2 2" xfId="944" xr:uid="{63220C0B-E190-41FC-AB9A-647A8D5279B8}"/>
    <cellStyle name="Normal 6 7 2 2 3" xfId="663" xr:uid="{4025B91F-953B-4CA4-B931-4382A5E57B50}"/>
    <cellStyle name="Normal 6 7 2 3" xfId="817" xr:uid="{FC1B1328-2829-40CC-9CC5-5CD1BE5EF250}"/>
    <cellStyle name="Normal 6 7 2 4" xfId="536" xr:uid="{B3314BDE-13AE-487C-BBA8-CFFC5B84789F}"/>
    <cellStyle name="Normal 6 7 3" xfId="184" xr:uid="{2790E247-8722-41BF-8F5E-444F6BCB8A5D}"/>
    <cellStyle name="Normal 6 7 3 2" xfId="311" xr:uid="{70858681-00D6-4B89-9492-A463C7E54F30}"/>
    <cellStyle name="Normal 6 7 3 2 2" xfId="902" xr:uid="{7555252A-54CC-4029-8E7F-09B9D8D0E5B3}"/>
    <cellStyle name="Normal 6 7 3 2 3" xfId="621" xr:uid="{6375524F-CB75-48B9-B212-402C4C8E82FC}"/>
    <cellStyle name="Normal 6 7 3 3" xfId="775" xr:uid="{A5DAF671-6E1C-4DC5-8EBC-DD06C2D450E1}"/>
    <cellStyle name="Normal 6 7 3 4" xfId="494" xr:uid="{85BA72A5-6583-4171-AFCF-E94530D8F8A1}"/>
    <cellStyle name="Normal 6 7 4" xfId="271" xr:uid="{77CD7F74-57B6-42BD-8A1F-3115AB11B194}"/>
    <cellStyle name="Normal 6 7 4 2" xfId="862" xr:uid="{3989F6D6-5515-40B4-821D-333BA3687F00}"/>
    <cellStyle name="Normal 6 7 4 3" xfId="581" xr:uid="{4712938B-C519-46BC-B58B-B5C7C714033F}"/>
    <cellStyle name="Normal 6 7 5" xfId="383" xr:uid="{E219A58D-4681-4C7B-AEA6-CE1ACD2CE7A8}"/>
    <cellStyle name="Normal 6 7 5 2" xfId="735" xr:uid="{12734C94-C896-450B-A756-7A45DE434CC3}"/>
    <cellStyle name="Normal 6 7 6" xfId="454" xr:uid="{81C76DE0-4208-463A-A04C-511CAA8238CA}"/>
    <cellStyle name="Normal 6 7 7" xfId="989" xr:uid="{CB8BB9F7-1763-41C5-BEB3-B99760B36792}"/>
    <cellStyle name="Normal 6 7 8" xfId="144" xr:uid="{BAD89955-5B54-4F27-94D3-C4D102F292BE}"/>
    <cellStyle name="Normal 6 8" xfId="58" xr:uid="{807B494B-302F-4230-AE3D-339F34D9F7B2}"/>
    <cellStyle name="Normal 6 8 2" xfId="190" xr:uid="{44B3DCDA-3734-4E9F-A2E0-A683C472E38D}"/>
    <cellStyle name="Normal 6 8 2 2" xfId="317" xr:uid="{6F468413-C62F-4512-A009-36A85C9AA814}"/>
    <cellStyle name="Normal 6 8 2 2 2" xfId="908" xr:uid="{9AC37E03-3C14-4597-9042-0011C63EED8E}"/>
    <cellStyle name="Normal 6 8 2 2 3" xfId="627" xr:uid="{9AD84FFD-1962-46DB-B56B-03A1790CA13C}"/>
    <cellStyle name="Normal 6 8 2 3" xfId="781" xr:uid="{3F7F8A14-C1A9-4FDB-9715-24E5CB184023}"/>
    <cellStyle name="Normal 6 8 2 4" xfId="500" xr:uid="{1383855C-5030-4C9E-B795-F7ECE36ACD5E}"/>
    <cellStyle name="Normal 6 8 3" xfId="277" xr:uid="{A041DDF2-98D3-4B9A-9D99-8B4FF3B1F452}"/>
    <cellStyle name="Normal 6 8 3 2" xfId="868" xr:uid="{5C5D5CE9-2F29-4A9A-A452-1740BAAB6542}"/>
    <cellStyle name="Normal 6 8 3 3" xfId="587" xr:uid="{47EFAAC7-6167-4816-BD2E-0A2AB0DE039F}"/>
    <cellStyle name="Normal 6 8 4" xfId="741" xr:uid="{AA32FD64-1B0B-4002-87B5-DC05A22D9A43}"/>
    <cellStyle name="Normal 6 8 5" xfId="460" xr:uid="{292297BD-0A31-4F15-8874-BB1A9BCCFF78}"/>
    <cellStyle name="Normal 6 8 6" xfId="995" xr:uid="{76362602-3678-4EAF-93BB-AF9FF4A548B5}"/>
    <cellStyle name="Normal 6 8 7" xfId="150" xr:uid="{D7FEC921-E023-48A3-AEF4-3D971AE4A6A4}"/>
    <cellStyle name="Normal 6 9" xfId="46" xr:uid="{9BDD5DD7-4A0A-4FBE-AD69-EFC83D83246A}"/>
    <cellStyle name="Normal 6 9 2" xfId="329" xr:uid="{741BCB00-19A7-4443-92A5-ACD4E3E4018E}"/>
    <cellStyle name="Normal 6 9 2 2" xfId="920" xr:uid="{A9624C74-666A-481E-987F-AC243B666D9A}"/>
    <cellStyle name="Normal 6 9 2 3" xfId="639" xr:uid="{89F90B27-7D30-4B91-8830-CBE1DB20B34B}"/>
    <cellStyle name="Normal 6 9 3" xfId="793" xr:uid="{1666C0D1-DF88-46C5-BB35-A867924CDD23}"/>
    <cellStyle name="Normal 6 9 4" xfId="512" xr:uid="{1E1968DC-95A8-451B-9832-CA4B89F15536}"/>
    <cellStyle name="Normal 6 9 5" xfId="202" xr:uid="{89F96548-027B-46B4-A189-A41B1AFE194D}"/>
    <cellStyle name="Normal 7" xfId="30" xr:uid="{00000000-0005-0000-0000-00001C000000}"/>
    <cellStyle name="Normal 8" xfId="43" xr:uid="{00000000-0005-0000-0000-00001D000000}"/>
    <cellStyle name="Normal 8 10" xfId="248" xr:uid="{ED49FA94-A803-48B5-A1C1-A5519E86BE24}"/>
    <cellStyle name="Normal 8 10 2" xfId="375" xr:uid="{146CA67D-09B9-43D4-9D77-A5F0E2DFA564}"/>
    <cellStyle name="Normal 8 10 2 2" xfId="966" xr:uid="{C0998BAC-75DA-4261-A929-69598ECE2CA4}"/>
    <cellStyle name="Normal 8 10 2 3" xfId="685" xr:uid="{80DD5923-065B-4713-AE8B-D6EB7C2411F2}"/>
    <cellStyle name="Normal 8 10 3" xfId="839" xr:uid="{1B018FB4-1027-4895-A110-2B9B058C34A0}"/>
    <cellStyle name="Normal 8 10 4" xfId="558" xr:uid="{494E17B1-7E36-4B42-844A-45679DD70773}"/>
    <cellStyle name="Normal 8 11" xfId="163" xr:uid="{3F87A924-DB25-4BDA-8519-6772E5AEB579}"/>
    <cellStyle name="Normal 8 11 2" xfId="290" xr:uid="{BF11F9A8-DA56-4897-A066-2E2711630B43}"/>
    <cellStyle name="Normal 8 11 2 2" xfId="881" xr:uid="{AEEE4685-D86B-4D5A-B7AB-7DAE5AA619A6}"/>
    <cellStyle name="Normal 8 11 2 3" xfId="600" xr:uid="{E4E518CC-41A0-493B-A7FA-6E64442AE674}"/>
    <cellStyle name="Normal 8 11 3" xfId="754" xr:uid="{322742F9-87F9-4BD2-A575-CC639AEF3743}"/>
    <cellStyle name="Normal 8 11 4" xfId="473" xr:uid="{FB8423A6-BDC0-400E-93CF-4FD2EEA1F6FA}"/>
    <cellStyle name="Normal 8 12" xfId="122" xr:uid="{38636589-7E1E-47F9-A2CF-6BA36DA97C26}"/>
    <cellStyle name="Normal 8 12 2" xfId="714" xr:uid="{CD96A9EE-0635-462F-9B06-DB0B12DA4E75}"/>
    <cellStyle name="Normal 8 12 3" xfId="433" xr:uid="{843690AF-6DC7-4866-9BDF-72192886D76B}"/>
    <cellStyle name="Normal 8 13" xfId="250" xr:uid="{EF294E2A-BFE7-42C4-8D27-283268202C27}"/>
    <cellStyle name="Normal 8 13 2" xfId="841" xr:uid="{08651BBE-A3D1-4A9A-94B5-64D16158BD4B}"/>
    <cellStyle name="Normal 8 13 3" xfId="560" xr:uid="{8F091AE2-C2D2-457E-9ADF-5081A946B65B}"/>
    <cellStyle name="Normal 8 14" xfId="377" xr:uid="{1E42B73D-B855-4B9C-828F-D70698339B95}"/>
    <cellStyle name="Normal 8 14 2" xfId="687" xr:uid="{8930E28C-6EAC-423C-8260-6EEBC5A991C2}"/>
    <cellStyle name="Normal 8 15" xfId="406" xr:uid="{1E875C53-2489-418C-8CA6-FEDD9231A85C}"/>
    <cellStyle name="Normal 8 16" xfId="968" xr:uid="{5192FA47-4C15-4A4A-8DAA-248AD00EA5AA}"/>
    <cellStyle name="Normal 8 17" xfId="95" xr:uid="{D486C7A3-664B-4019-B135-33943EFF8013}"/>
    <cellStyle name="Normal 8 2" xfId="49" xr:uid="{54DA793D-00AD-455A-BD4E-C2CA729C94EA}"/>
    <cellStyle name="Normal 8 2 10" xfId="379" xr:uid="{8EFE572C-3501-4204-A689-43DC2926F8D2}"/>
    <cellStyle name="Normal 8 2 10 2" xfId="691" xr:uid="{3A1F9616-48CC-4D55-A471-4C5C51E62D2E}"/>
    <cellStyle name="Normal 8 2 11" xfId="410" xr:uid="{01B6EF1F-BEAE-4D6F-B215-503564EE54B8}"/>
    <cellStyle name="Normal 8 2 12" xfId="970" xr:uid="{58EBFB81-A9F4-4830-A863-A900D1EBCC68}"/>
    <cellStyle name="Normal 8 2 13" xfId="99" xr:uid="{03FF5D08-DDBF-47A4-BAEE-F53E138105CD}"/>
    <cellStyle name="Normal 8 2 2" xfId="57" xr:uid="{0A168A6F-660D-4FF5-946F-878D572751D1}"/>
    <cellStyle name="Normal 8 2 2 10" xfId="974" xr:uid="{488A536C-B166-4C93-9DE9-8EA93F4DA8B0}"/>
    <cellStyle name="Normal 8 2 2 11" xfId="105" xr:uid="{E3C33F49-2A28-464F-9539-16679903CA3C}"/>
    <cellStyle name="Normal 8 2 2 2" xfId="84" xr:uid="{3CE98636-CB6A-4256-8DD2-0953A36C720A}"/>
    <cellStyle name="Normal 8 2 2 2 2" xfId="225" xr:uid="{D714CB2E-86C1-4A6B-A849-3D6F00724EAA}"/>
    <cellStyle name="Normal 8 2 2 2 2 2" xfId="352" xr:uid="{E9E1611C-83C1-4EEE-9B25-128EF83CB361}"/>
    <cellStyle name="Normal 8 2 2 2 2 2 2" xfId="943" xr:uid="{46AB6077-8D89-4509-AE31-6186419DA72C}"/>
    <cellStyle name="Normal 8 2 2 2 2 2 3" xfId="662" xr:uid="{85946723-0790-4B52-810A-492C3124706D}"/>
    <cellStyle name="Normal 8 2 2 2 2 3" xfId="816" xr:uid="{614B89DB-D01C-4ED9-9C11-31E3B65192A6}"/>
    <cellStyle name="Normal 8 2 2 2 2 4" xfId="535" xr:uid="{0F36A87C-1F11-49C2-83F0-E139A7079448}"/>
    <cellStyle name="Normal 8 2 2 2 3" xfId="183" xr:uid="{D18C862B-4489-4E22-A1A4-2E7C6D62C1CC}"/>
    <cellStyle name="Normal 8 2 2 2 3 2" xfId="310" xr:uid="{17C10350-35AD-4435-A459-901458DC0D8A}"/>
    <cellStyle name="Normal 8 2 2 2 3 2 2" xfId="901" xr:uid="{B7FBC89C-0C16-4CC6-B820-843605914299}"/>
    <cellStyle name="Normal 8 2 2 2 3 2 3" xfId="620" xr:uid="{CBE6F1AC-3074-4DBC-A107-E8FC46AC7FD2}"/>
    <cellStyle name="Normal 8 2 2 2 3 3" xfId="774" xr:uid="{56FB09FA-B131-4F40-AB32-1BF31A86F39F}"/>
    <cellStyle name="Normal 8 2 2 2 3 4" xfId="493" xr:uid="{E85B8507-067B-4EFE-95F3-28263B0FB0D0}"/>
    <cellStyle name="Normal 8 2 2 2 4" xfId="143" xr:uid="{4544498B-CDC3-4E21-BC53-A43C8B8EF2B8}"/>
    <cellStyle name="Normal 8 2 2 2 4 2" xfId="734" xr:uid="{787C7B6E-530D-426F-B847-CD303B9ECC2D}"/>
    <cellStyle name="Normal 8 2 2 2 4 3" xfId="453" xr:uid="{60FD44E0-A748-46FC-8477-7C0E141378C6}"/>
    <cellStyle name="Normal 8 2 2 2 5" xfId="270" xr:uid="{376292B1-AE2B-4DA1-9E01-56E836EC0335}"/>
    <cellStyle name="Normal 8 2 2 2 5 2" xfId="861" xr:uid="{7D202DAB-E621-4BA6-B664-12A9B7D651EC}"/>
    <cellStyle name="Normal 8 2 2 2 5 3" xfId="580" xr:uid="{AB8DE504-F4EF-480C-A0F9-A7BD487D50EF}"/>
    <cellStyle name="Normal 8 2 2 2 6" xfId="712" xr:uid="{BB6770D7-BC4E-46AD-AA07-FFF451FFEAE5}"/>
    <cellStyle name="Normal 8 2 2 2 7" xfId="431" xr:uid="{7B053C18-7E67-4931-ACC8-AA2A9B46085A}"/>
    <cellStyle name="Normal 8 2 2 2 8" xfId="988" xr:uid="{A210A008-3168-4369-8A35-781CFEDBAFC9}"/>
    <cellStyle name="Normal 8 2 2 2 9" xfId="120" xr:uid="{C57B4838-DC6B-47CE-86B2-92FFCF5A4318}"/>
    <cellStyle name="Normal 8 2 2 3" xfId="161" xr:uid="{F2C0DA49-6427-4C4D-B456-318F253AD623}"/>
    <cellStyle name="Normal 8 2 2 3 2" xfId="238" xr:uid="{76156B0D-2E9C-42E9-B820-E30B36D53677}"/>
    <cellStyle name="Normal 8 2 2 3 2 2" xfId="365" xr:uid="{0A59F9F1-F675-4F05-B4B7-312A1FB050F6}"/>
    <cellStyle name="Normal 8 2 2 3 2 2 2" xfId="956" xr:uid="{19CA6177-156B-4D6B-A68A-B6DB9C5ECD46}"/>
    <cellStyle name="Normal 8 2 2 3 2 2 3" xfId="675" xr:uid="{565E382A-20DB-4940-B830-4D93202AE4A7}"/>
    <cellStyle name="Normal 8 2 2 3 2 3" xfId="829" xr:uid="{F4424164-9EAD-4179-B0F5-74A1F4692175}"/>
    <cellStyle name="Normal 8 2 2 3 2 4" xfId="548" xr:uid="{E2AEBD5E-2C1D-49FC-A02D-3CCA754784AF}"/>
    <cellStyle name="Normal 8 2 2 3 3" xfId="201" xr:uid="{E33C6DBC-C3F1-48A0-BABE-73E042CE8901}"/>
    <cellStyle name="Normal 8 2 2 3 3 2" xfId="328" xr:uid="{31845DEA-B4DA-47CF-96F6-8EBFAB3E3479}"/>
    <cellStyle name="Normal 8 2 2 3 3 2 2" xfId="919" xr:uid="{CE6D3BE6-A21D-4536-AC0E-BF0406F56BCD}"/>
    <cellStyle name="Normal 8 2 2 3 3 2 3" xfId="638" xr:uid="{C0BA0604-89AF-4934-96C2-764EE2227839}"/>
    <cellStyle name="Normal 8 2 2 3 3 3" xfId="792" xr:uid="{EEAB0DC0-2831-47AF-B4B9-F773BF98E5C5}"/>
    <cellStyle name="Normal 8 2 2 3 3 4" xfId="511" xr:uid="{70B65081-FD1C-4032-987C-7BF263D441DE}"/>
    <cellStyle name="Normal 8 2 2 3 4" xfId="288" xr:uid="{646AA647-4098-4D42-9C98-07D7AA607201}"/>
    <cellStyle name="Normal 8 2 2 3 4 2" xfId="879" xr:uid="{FEE4E86E-196B-4597-8DB7-1003FC53EA5B}"/>
    <cellStyle name="Normal 8 2 2 3 4 3" xfId="598" xr:uid="{24E48627-9F54-4856-B9AA-42FF6C87069A}"/>
    <cellStyle name="Normal 8 2 2 3 5" xfId="752" xr:uid="{F3ACD6A5-3877-4BCC-943B-70107B123B06}"/>
    <cellStyle name="Normal 8 2 2 3 6" xfId="471" xr:uid="{69BB1372-97FA-4DCF-893D-8985198ED102}"/>
    <cellStyle name="Normal 8 2 2 3 7" xfId="1006" xr:uid="{01AA9B28-3E3B-4E8E-BDFB-3B189236C846}"/>
    <cellStyle name="Normal 8 2 2 4" xfId="213" xr:uid="{B86E41BD-5600-4C2C-91E8-7FDE2E145148}"/>
    <cellStyle name="Normal 8 2 2 4 2" xfId="340" xr:uid="{FCC16091-51B9-430F-ABF8-D649ADB4226A}"/>
    <cellStyle name="Normal 8 2 2 4 2 2" xfId="931" xr:uid="{74F14DB2-6286-4FF7-B328-6F922E0350B6}"/>
    <cellStyle name="Normal 8 2 2 4 2 3" xfId="650" xr:uid="{63815EB0-3F5F-4859-AC16-5388D0CA606E}"/>
    <cellStyle name="Normal 8 2 2 4 3" xfId="804" xr:uid="{8F9069D7-F582-456B-82E6-71A331292A2C}"/>
    <cellStyle name="Normal 8 2 2 4 4" xfId="523" xr:uid="{5A69C03F-0598-4617-BA2C-251D1EA46701}"/>
    <cellStyle name="Normal 8 2 2 5" xfId="169" xr:uid="{3C82F63C-8AB3-4CCF-A3FF-E6719570B0AD}"/>
    <cellStyle name="Normal 8 2 2 5 2" xfId="296" xr:uid="{9C8B658C-3D45-4B63-B87E-59E0631EA378}"/>
    <cellStyle name="Normal 8 2 2 5 2 2" xfId="887" xr:uid="{ED890AA4-08FA-4DDB-81E2-FC6EC5302098}"/>
    <cellStyle name="Normal 8 2 2 5 2 3" xfId="606" xr:uid="{7DF8DC62-A442-42AE-B3F5-3567B36A71E4}"/>
    <cellStyle name="Normal 8 2 2 5 3" xfId="760" xr:uid="{A547E90F-73A8-43BB-B936-9A6CD828BFE4}"/>
    <cellStyle name="Normal 8 2 2 5 4" xfId="479" xr:uid="{37167E22-F58C-48F3-9957-C241D40E121B}"/>
    <cellStyle name="Normal 8 2 2 6" xfId="128" xr:uid="{20942660-F49C-456F-9E67-B44E54BB8C9D}"/>
    <cellStyle name="Normal 8 2 2 6 2" xfId="720" xr:uid="{04943417-D9E5-45C6-8240-A52AD6026F92}"/>
    <cellStyle name="Normal 8 2 2 6 3" xfId="439" xr:uid="{B656A88F-EC33-4920-8DDC-E6945CD73C05}"/>
    <cellStyle name="Normal 8 2 2 7" xfId="256" xr:uid="{5DAB3B9C-DA6C-4E2B-933A-CD8C3E4BD25A}"/>
    <cellStyle name="Normal 8 2 2 7 2" xfId="847" xr:uid="{1A5353A7-9F22-4426-8624-7510FFB008DB}"/>
    <cellStyle name="Normal 8 2 2 7 3" xfId="566" xr:uid="{4B0E4926-E2C6-40EA-AF87-947A648505B5}"/>
    <cellStyle name="Normal 8 2 2 8" xfId="395" xr:uid="{F757BFE2-F603-4514-A2BC-A6993E7494AC}"/>
    <cellStyle name="Normal 8 2 2 8 2" xfId="697" xr:uid="{08D4B908-48C3-4BC2-B8AE-8B61F225F338}"/>
    <cellStyle name="Normal 8 2 2 9" xfId="416" xr:uid="{7007263D-DCCB-4300-9B98-7F48DB56DB40}"/>
    <cellStyle name="Normal 8 2 3" xfId="90" xr:uid="{22C737CA-8BB3-4039-90FB-82D42B6C224C}"/>
    <cellStyle name="Normal 8 2 3 10" xfId="114" xr:uid="{BD3F31BB-4088-4CF2-BA32-F802661EDEFD}"/>
    <cellStyle name="Normal 8 2 3 2" xfId="244" xr:uid="{5AF88A08-B2CC-4D4F-9EE0-1708973BBA62}"/>
    <cellStyle name="Normal 8 2 3 2 2" xfId="371" xr:uid="{F97D49FC-7126-430C-B976-296855DCD08D}"/>
    <cellStyle name="Normal 8 2 3 2 2 2" xfId="962" xr:uid="{30CB38EB-E0E0-4498-8C36-C8718BD800F7}"/>
    <cellStyle name="Normal 8 2 3 2 2 3" xfId="681" xr:uid="{1869FF36-84E2-4D7A-8A93-58DB2734B3B6}"/>
    <cellStyle name="Normal 8 2 3 2 3" xfId="835" xr:uid="{3C800BB0-5517-4D9C-9B2E-F46D486559D8}"/>
    <cellStyle name="Normal 8 2 3 2 4" xfId="554" xr:uid="{FEAFD69E-4E45-4E2D-A9CB-4E28104ACFC7}"/>
    <cellStyle name="Normal 8 2 3 3" xfId="219" xr:uid="{DB9ABB89-5B69-44DD-95CF-5A49A2CFC768}"/>
    <cellStyle name="Normal 8 2 3 3 2" xfId="346" xr:uid="{04986DA0-03D4-4175-9A26-25755CCC96DE}"/>
    <cellStyle name="Normal 8 2 3 3 2 2" xfId="937" xr:uid="{AFA777CD-D585-44D5-BEBB-E603511D31DE}"/>
    <cellStyle name="Normal 8 2 3 3 2 3" xfId="656" xr:uid="{02A7332D-DA24-4920-ABDF-F4E002088D7C}"/>
    <cellStyle name="Normal 8 2 3 3 3" xfId="810" xr:uid="{9C7353E8-6DA3-4309-B0BA-CD9ECC42CBD0}"/>
    <cellStyle name="Normal 8 2 3 3 4" xfId="529" xr:uid="{54B82754-113A-4514-9853-486F27E2E54B}"/>
    <cellStyle name="Normal 8 2 3 4" xfId="177" xr:uid="{952BE024-551D-4077-ABFE-142A9BE04847}"/>
    <cellStyle name="Normal 8 2 3 4 2" xfId="304" xr:uid="{BA77FF35-D334-4AF8-B8E3-8E466998E3DB}"/>
    <cellStyle name="Normal 8 2 3 4 2 2" xfId="895" xr:uid="{38FE45A9-54B1-415E-8326-2005374398D5}"/>
    <cellStyle name="Normal 8 2 3 4 2 3" xfId="614" xr:uid="{C0B4E1BD-BAC6-4820-95A3-46C36C34C3E9}"/>
    <cellStyle name="Normal 8 2 3 4 3" xfId="768" xr:uid="{2FAAFEC8-F7FF-4D76-9B5E-9210A2212D2B}"/>
    <cellStyle name="Normal 8 2 3 4 4" xfId="487" xr:uid="{A6704969-A4D0-49DD-8786-47B73E39C7F5}"/>
    <cellStyle name="Normal 8 2 3 5" xfId="137" xr:uid="{DA023E5B-E6CA-44FD-AD5F-30E2F7A69C6D}"/>
    <cellStyle name="Normal 8 2 3 5 2" xfId="728" xr:uid="{E3710008-52A8-4452-9651-61393ACCB4FA}"/>
    <cellStyle name="Normal 8 2 3 5 3" xfId="447" xr:uid="{6D41CDBE-F630-41F5-8BFE-2D8C2648A5D4}"/>
    <cellStyle name="Normal 8 2 3 6" xfId="264" xr:uid="{2B8AF25D-CFC9-4AD4-8440-B6FEA08E131D}"/>
    <cellStyle name="Normal 8 2 3 6 2" xfId="855" xr:uid="{1F9D3570-84A7-4FAE-9EB8-3B6EAD1E9096}"/>
    <cellStyle name="Normal 8 2 3 6 3" xfId="574" xr:uid="{241EF32F-3B72-4B62-BCA0-50A943F4AB8A}"/>
    <cellStyle name="Normal 8 2 3 7" xfId="401" xr:uid="{044EBCC8-9262-44C5-8B49-F2DE0302DBEC}"/>
    <cellStyle name="Normal 8 2 3 7 2" xfId="706" xr:uid="{9D5D74CE-5EAD-4BC7-AC18-1E36DCD6303F}"/>
    <cellStyle name="Normal 8 2 3 8" xfId="425" xr:uid="{9DAD57B8-80B0-40DE-8125-CC5015B509A0}"/>
    <cellStyle name="Normal 8 2 3 9" xfId="982" xr:uid="{5A317CDC-B4BB-40C5-97D3-EB9DD1259283}"/>
    <cellStyle name="Normal 8 2 4" xfId="77" xr:uid="{8F5CAE72-D12D-4944-A6E9-B1D383101DD2}"/>
    <cellStyle name="Normal 8 2 4 2" xfId="231" xr:uid="{57D1875C-9FBA-4F76-B811-409A76799978}"/>
    <cellStyle name="Normal 8 2 4 2 2" xfId="358" xr:uid="{86E821B3-6EA0-4C78-AFF1-3A0B7D87E5C5}"/>
    <cellStyle name="Normal 8 2 4 2 2 2" xfId="949" xr:uid="{342F0B45-4F97-498B-BB40-3D6F57CF7B07}"/>
    <cellStyle name="Normal 8 2 4 2 2 3" xfId="668" xr:uid="{C6337A40-B567-4981-8536-186ECE1127C5}"/>
    <cellStyle name="Normal 8 2 4 2 3" xfId="822" xr:uid="{5BDFAC59-C901-44D6-931F-9C14E4787941}"/>
    <cellStyle name="Normal 8 2 4 2 4" xfId="541" xr:uid="{C275BD7F-629A-4617-9289-6A69039B538E}"/>
    <cellStyle name="Normal 8 2 4 3" xfId="187" xr:uid="{731637DB-95FA-4D1C-8698-95859E610A4A}"/>
    <cellStyle name="Normal 8 2 4 3 2" xfId="314" xr:uid="{82046A11-B76C-48C1-857D-A72905431D81}"/>
    <cellStyle name="Normal 8 2 4 3 2 2" xfId="905" xr:uid="{77394557-15B7-4BEA-B3D6-FE220B48384F}"/>
    <cellStyle name="Normal 8 2 4 3 2 3" xfId="624" xr:uid="{18248C3F-B3D7-4828-A6EC-335F650CD439}"/>
    <cellStyle name="Normal 8 2 4 3 3" xfId="778" xr:uid="{5FF082F9-5AD7-4EAF-A529-54F60DC4B751}"/>
    <cellStyle name="Normal 8 2 4 3 4" xfId="497" xr:uid="{CA9EFA32-1284-4EC2-8AB7-FC4A4A5EFC43}"/>
    <cellStyle name="Normal 8 2 4 4" xfId="274" xr:uid="{F9D8BF18-1AD9-4CA5-80A8-CA3F310E8380}"/>
    <cellStyle name="Normal 8 2 4 4 2" xfId="865" xr:uid="{B7A9F0E5-5CC0-4FA1-8F69-AEDB9CA41564}"/>
    <cellStyle name="Normal 8 2 4 4 3" xfId="584" xr:uid="{D31BDA95-91C8-4E62-A926-9590F5418634}"/>
    <cellStyle name="Normal 8 2 4 5" xfId="388" xr:uid="{AB775232-0701-49F0-BDBF-F9EB65AA9AE8}"/>
    <cellStyle name="Normal 8 2 4 5 2" xfId="738" xr:uid="{ADAA6502-265B-4F77-B89A-5C86AFA54049}"/>
    <cellStyle name="Normal 8 2 4 6" xfId="457" xr:uid="{154DE282-047E-484D-A827-A8871842B13A}"/>
    <cellStyle name="Normal 8 2 4 7" xfId="992" xr:uid="{02046DAA-D48A-46D3-8EC8-23AFBC9FDEB9}"/>
    <cellStyle name="Normal 8 2 4 8" xfId="147" xr:uid="{D5E190BC-E295-4FC8-B8DC-383906930822}"/>
    <cellStyle name="Normal 8 2 5" xfId="61" xr:uid="{85C13F91-DB24-4283-9BB8-0656CADB92A8}"/>
    <cellStyle name="Normal 8 2 5 2" xfId="193" xr:uid="{9DE7074C-7C70-4ED2-B08A-58829E30AC36}"/>
    <cellStyle name="Normal 8 2 5 2 2" xfId="320" xr:uid="{B66EFA5A-9406-4821-8034-A9A6B4EE5102}"/>
    <cellStyle name="Normal 8 2 5 2 2 2" xfId="911" xr:uid="{1E7CAE2A-48C7-431D-8041-958930F5B6B0}"/>
    <cellStyle name="Normal 8 2 5 2 2 3" xfId="630" xr:uid="{E9017264-26B0-4B51-99EE-3F4902698F9D}"/>
    <cellStyle name="Normal 8 2 5 2 3" xfId="784" xr:uid="{CB21DB55-9CF9-4A06-9BA1-B173A0238B4F}"/>
    <cellStyle name="Normal 8 2 5 2 4" xfId="503" xr:uid="{44730E28-1DE8-4170-ACA2-5B7E471E55B1}"/>
    <cellStyle name="Normal 8 2 5 3" xfId="280" xr:uid="{F9523B38-4DE2-491E-9D78-398FAA8EF7C3}"/>
    <cellStyle name="Normal 8 2 5 3 2" xfId="871" xr:uid="{04E79989-9DE3-4A2F-A820-2CAC6E3AD401}"/>
    <cellStyle name="Normal 8 2 5 3 3" xfId="590" xr:uid="{7EDC8034-2A55-4374-B0F5-3374AB8C2420}"/>
    <cellStyle name="Normal 8 2 5 4" xfId="744" xr:uid="{F4D6DC74-989D-457E-9A75-7020E631A263}"/>
    <cellStyle name="Normal 8 2 5 5" xfId="463" xr:uid="{EC965DE7-4787-4DB1-A6CB-FA9EC7253601}"/>
    <cellStyle name="Normal 8 2 5 6" xfId="998" xr:uid="{96A18278-A950-4485-B555-6C39CD53878B}"/>
    <cellStyle name="Normal 8 2 5 7" xfId="153" xr:uid="{F57FF65C-5AC7-4AE8-90C5-5DEC3A4F06DB}"/>
    <cellStyle name="Normal 8 2 6" xfId="207" xr:uid="{E73C5715-9AD4-4588-AAA8-F5D15F4F4E8F}"/>
    <cellStyle name="Normal 8 2 6 2" xfId="334" xr:uid="{FBC20A67-046E-4050-94AE-82B847799DE6}"/>
    <cellStyle name="Normal 8 2 6 2 2" xfId="925" xr:uid="{11D457DF-A03A-4463-A65D-E7458B28E85B}"/>
    <cellStyle name="Normal 8 2 6 2 3" xfId="644" xr:uid="{F8C1B9AE-0E6F-4E77-848D-9C0F4B8587BA}"/>
    <cellStyle name="Normal 8 2 6 3" xfId="798" xr:uid="{246F20C4-0EA4-489B-9C5A-B08E6E3408B5}"/>
    <cellStyle name="Normal 8 2 6 4" xfId="517" xr:uid="{56436413-F788-469F-B3A1-E09319729F95}"/>
    <cellStyle name="Normal 8 2 7" xfId="165" xr:uid="{8AC82206-F3E6-443A-828D-BCB124246BA4}"/>
    <cellStyle name="Normal 8 2 7 2" xfId="292" xr:uid="{84F1E76B-049F-4898-B934-BADF50D9B549}"/>
    <cellStyle name="Normal 8 2 7 2 2" xfId="883" xr:uid="{ADD1FC81-63A3-4F1E-BAEA-0A42CBDCDA55}"/>
    <cellStyle name="Normal 8 2 7 2 3" xfId="602" xr:uid="{9096F86D-BE58-4D5B-AC1D-24624A3B08A2}"/>
    <cellStyle name="Normal 8 2 7 3" xfId="756" xr:uid="{B99AF582-A5F3-46A8-8693-1132AC2B6B39}"/>
    <cellStyle name="Normal 8 2 7 4" xfId="475" xr:uid="{DCD7217E-4CCB-4F97-B3A1-4756BA6AF496}"/>
    <cellStyle name="Normal 8 2 8" xfId="124" xr:uid="{D7464AFF-895D-4C19-9B13-847690FC25DC}"/>
    <cellStyle name="Normal 8 2 8 2" xfId="716" xr:uid="{3CAF04D6-F570-4AF2-9994-F3B27E70A12C}"/>
    <cellStyle name="Normal 8 2 8 3" xfId="435" xr:uid="{5A920DF1-DAF8-46AC-B40F-63521B53B6FB}"/>
    <cellStyle name="Normal 8 2 9" xfId="252" xr:uid="{F2C46A7D-CC96-486B-A0B6-62D91AFA40EE}"/>
    <cellStyle name="Normal 8 2 9 2" xfId="843" xr:uid="{B4A270E9-0518-4392-8D17-6BBF59975D0D}"/>
    <cellStyle name="Normal 8 2 9 3" xfId="562" xr:uid="{53B2FD8D-9CAD-4111-834C-19B6DE7953B4}"/>
    <cellStyle name="Normal 8 3" xfId="51" xr:uid="{75759616-869D-49B3-92E1-C5784C301476}"/>
    <cellStyle name="Normal 8 3 10" xfId="408" xr:uid="{65665672-A5C7-471D-B8DE-AEB4AD4AF632}"/>
    <cellStyle name="Normal 8 3 11" xfId="976" xr:uid="{33ED7458-8EC9-467E-8ADA-B1BBD4AA6AF1}"/>
    <cellStyle name="Normal 8 3 12" xfId="97" xr:uid="{4A077113-161C-4F4E-86D0-C430F3B168A3}"/>
    <cellStyle name="Normal 8 3 2" xfId="55" xr:uid="{77DB35EC-EDAD-487A-AD3B-3D4C14573691}"/>
    <cellStyle name="Normal 8 3 2 10" xfId="112" xr:uid="{1A739B58-BF90-4918-A8A6-B025171DF8FD}"/>
    <cellStyle name="Normal 8 3 2 2" xfId="86" xr:uid="{DF284398-509E-473C-AB35-840C565D0F26}"/>
    <cellStyle name="Normal 8 3 2 2 2" xfId="367" xr:uid="{0C443869-4269-46AB-9D1F-FCF2631D6AEB}"/>
    <cellStyle name="Normal 8 3 2 2 2 2" xfId="958" xr:uid="{0468168D-753F-4F37-8A77-C0E2CEFA8433}"/>
    <cellStyle name="Normal 8 3 2 2 2 3" xfId="677" xr:uid="{2FDCB02E-F268-4A19-98EE-77524AF4F279}"/>
    <cellStyle name="Normal 8 3 2 2 3" xfId="831" xr:uid="{FF4BF223-5028-453B-B05E-B15B7C646AD3}"/>
    <cellStyle name="Normal 8 3 2 2 4" xfId="550" xr:uid="{0EAB4258-AAA1-4CF5-95B3-978671CD6AE0}"/>
    <cellStyle name="Normal 8 3 2 2 5" xfId="240" xr:uid="{FA12D4BF-AB67-4BE4-AF41-F4006C1F444E}"/>
    <cellStyle name="Normal 8 3 2 3" xfId="217" xr:uid="{30342A8A-EC46-4D0F-A818-612C7698F994}"/>
    <cellStyle name="Normal 8 3 2 3 2" xfId="344" xr:uid="{52F90242-69F3-43CC-A37B-D7EC9951178C}"/>
    <cellStyle name="Normal 8 3 2 3 2 2" xfId="935" xr:uid="{EDAD1493-497B-4C30-A2EC-BEAF773EC1A5}"/>
    <cellStyle name="Normal 8 3 2 3 2 3" xfId="654" xr:uid="{C7CEBA4B-E742-4FBB-BF44-12A7FC1122B0}"/>
    <cellStyle name="Normal 8 3 2 3 3" xfId="808" xr:uid="{7A657180-77E0-46AA-9A79-8D9D305916CA}"/>
    <cellStyle name="Normal 8 3 2 3 4" xfId="527" xr:uid="{80AD5989-A123-4793-8715-796A3164CB04}"/>
    <cellStyle name="Normal 8 3 2 4" xfId="175" xr:uid="{F4E65744-DD6A-49D5-A9FB-63F38864771F}"/>
    <cellStyle name="Normal 8 3 2 4 2" xfId="302" xr:uid="{2760DC73-E9FB-4A4F-A529-5150CCB27EE0}"/>
    <cellStyle name="Normal 8 3 2 4 2 2" xfId="893" xr:uid="{82141EF3-FCDC-4204-82B3-4E409854AE90}"/>
    <cellStyle name="Normal 8 3 2 4 2 3" xfId="612" xr:uid="{182D65C7-5A6B-487C-BABE-4716524E3AE5}"/>
    <cellStyle name="Normal 8 3 2 4 3" xfId="766" xr:uid="{EF1231CF-35E7-48BF-9437-4305D18A0EF7}"/>
    <cellStyle name="Normal 8 3 2 4 4" xfId="485" xr:uid="{4DF0E242-078B-4AB5-9C7F-215B58DBF5F1}"/>
    <cellStyle name="Normal 8 3 2 5" xfId="135" xr:uid="{B44CE64A-B1D6-4358-BF9A-27F61F46A2EB}"/>
    <cellStyle name="Normal 8 3 2 5 2" xfId="726" xr:uid="{DAD2C1D8-7CEE-4EB0-8522-7E1C445AD18F}"/>
    <cellStyle name="Normal 8 3 2 5 3" xfId="445" xr:uid="{442F7F75-81DC-4A7E-BEA0-7ADE7D8AF04A}"/>
    <cellStyle name="Normal 8 3 2 6" xfId="262" xr:uid="{43462EC3-D186-4B87-ACF3-20A4D0498409}"/>
    <cellStyle name="Normal 8 3 2 6 2" xfId="853" xr:uid="{4E2AC59E-6EFE-4686-9313-C04F0802B306}"/>
    <cellStyle name="Normal 8 3 2 6 3" xfId="572" xr:uid="{4FA427E4-C172-4C37-9DF0-DA5BAE4C403A}"/>
    <cellStyle name="Normal 8 3 2 7" xfId="397" xr:uid="{DF527FD5-A884-413A-875E-E37B3CE5B1CE}"/>
    <cellStyle name="Normal 8 3 2 7 2" xfId="704" xr:uid="{17A4A94F-586C-47ED-ADE6-24321BFA9F69}"/>
    <cellStyle name="Normal 8 3 2 8" xfId="423" xr:uid="{3ED96E1D-FD58-458C-A219-8FAD88E24B38}"/>
    <cellStyle name="Normal 8 3 2 9" xfId="980" xr:uid="{1D6F76FF-7938-4CBE-AA74-6FDC892D1083}"/>
    <cellStyle name="Normal 8 3 3" xfId="75" xr:uid="{7A399A6C-1DF1-420A-B794-DDAAC544B20D}"/>
    <cellStyle name="Normal 8 3 3 2" xfId="229" xr:uid="{6CFE0478-EC65-4995-85DD-C82F7A96F58C}"/>
    <cellStyle name="Normal 8 3 3 2 2" xfId="356" xr:uid="{41E7F185-FDE5-444C-BADC-6D6B6F76E0CF}"/>
    <cellStyle name="Normal 8 3 3 2 2 2" xfId="947" xr:uid="{EBEE072D-C9F7-4951-817F-0E1FE5C41C64}"/>
    <cellStyle name="Normal 8 3 3 2 2 3" xfId="666" xr:uid="{D8EA582F-71E5-4B9D-B009-3A09E3822889}"/>
    <cellStyle name="Normal 8 3 3 2 3" xfId="820" xr:uid="{3D1A6BC8-896B-4EC6-A87B-F55D4C5F4FAA}"/>
    <cellStyle name="Normal 8 3 3 2 4" xfId="539" xr:uid="{41A836FF-7CE1-48B1-909B-1677EDC5337D}"/>
    <cellStyle name="Normal 8 3 3 3" xfId="189" xr:uid="{2B2A76FB-DFA5-42E0-8199-3D423E547D49}"/>
    <cellStyle name="Normal 8 3 3 3 2" xfId="316" xr:uid="{979EF09B-0FF5-40B0-9F3A-784258B39106}"/>
    <cellStyle name="Normal 8 3 3 3 2 2" xfId="907" xr:uid="{B5BF46E4-5C27-462D-B4F8-5F7D3B896D59}"/>
    <cellStyle name="Normal 8 3 3 3 2 3" xfId="626" xr:uid="{68759568-E81D-44DB-94AE-6B60E1CF6786}"/>
    <cellStyle name="Normal 8 3 3 3 3" xfId="780" xr:uid="{F720241E-4B52-4F85-9271-C142028FE877}"/>
    <cellStyle name="Normal 8 3 3 3 4" xfId="499" xr:uid="{E6DB0DCC-4A0F-41B3-BDCC-0FE5ED8AC5A3}"/>
    <cellStyle name="Normal 8 3 3 4" xfId="276" xr:uid="{8E07A140-B561-4B9B-898E-F0D562B6C3C5}"/>
    <cellStyle name="Normal 8 3 3 4 2" xfId="867" xr:uid="{C7C8E83F-302F-42C7-9E12-6F44770AB441}"/>
    <cellStyle name="Normal 8 3 3 4 3" xfId="586" xr:uid="{CBDA00DB-AAA6-4784-8B6F-1F6F9D293E10}"/>
    <cellStyle name="Normal 8 3 3 5" xfId="386" xr:uid="{CE4C7E2D-1863-4ACE-99EC-F09E5B76A84E}"/>
    <cellStyle name="Normal 8 3 3 5 2" xfId="740" xr:uid="{C0EB1361-A65E-48AB-859A-B96939FE4F3C}"/>
    <cellStyle name="Normal 8 3 3 6" xfId="459" xr:uid="{774172CE-B083-4FF8-9FA1-91E468B2B140}"/>
    <cellStyle name="Normal 8 3 3 7" xfId="994" xr:uid="{43C6ABA7-A55F-42B8-A4FF-67F658B25A14}"/>
    <cellStyle name="Normal 8 3 3 8" xfId="149" xr:uid="{D0F895BA-6BAB-41CA-A4BB-70BE6DEEC0A5}"/>
    <cellStyle name="Normal 8 3 4" xfId="63" xr:uid="{8ADE9B61-C926-4458-93A4-6A4A2EDA074A}"/>
    <cellStyle name="Normal 8 3 4 2" xfId="195" xr:uid="{DFDB1404-4A96-4833-9181-75D0B24B1233}"/>
    <cellStyle name="Normal 8 3 4 2 2" xfId="322" xr:uid="{3AF695AD-1C1C-4B8F-A37B-08DE11B6C720}"/>
    <cellStyle name="Normal 8 3 4 2 2 2" xfId="913" xr:uid="{E2193895-5FBC-4FB1-98C8-7AFD4AD2B954}"/>
    <cellStyle name="Normal 8 3 4 2 2 3" xfId="632" xr:uid="{92135BBC-FEDF-46AC-8912-9EDBB6CE5A61}"/>
    <cellStyle name="Normal 8 3 4 2 3" xfId="786" xr:uid="{A9B73FA0-93F3-43EF-B0DF-944E27223F92}"/>
    <cellStyle name="Normal 8 3 4 2 4" xfId="505" xr:uid="{32091FF2-4A68-4A6E-B0EC-06DC2BD76039}"/>
    <cellStyle name="Normal 8 3 4 3" xfId="282" xr:uid="{C90D6C93-D532-49F1-A62A-DECEF0FE1DC7}"/>
    <cellStyle name="Normal 8 3 4 3 2" xfId="873" xr:uid="{484BDD41-7EF7-4606-AF67-5952CBFC027A}"/>
    <cellStyle name="Normal 8 3 4 3 3" xfId="592" xr:uid="{0BC856D2-BF38-4DC9-88F1-84C67D23F465}"/>
    <cellStyle name="Normal 8 3 4 4" xfId="746" xr:uid="{0E1E32B4-D151-4BBE-BA8F-C36914D29B0B}"/>
    <cellStyle name="Normal 8 3 4 5" xfId="465" xr:uid="{84708CF1-84A5-44A4-9FEC-556EED654137}"/>
    <cellStyle name="Normal 8 3 4 6" xfId="1000" xr:uid="{4265878B-1A0B-4D25-9766-CC795CD19342}"/>
    <cellStyle name="Normal 8 3 4 7" xfId="155" xr:uid="{96706F05-629B-4AC1-843B-C0B0D5A9F3C1}"/>
    <cellStyle name="Normal 8 3 5" xfId="205" xr:uid="{613C9D94-3296-4FE8-8654-2FC1C59BC70C}"/>
    <cellStyle name="Normal 8 3 5 2" xfId="332" xr:uid="{1545E9EA-C4AD-45E1-BDED-A1E82DE99EC8}"/>
    <cellStyle name="Normal 8 3 5 2 2" xfId="923" xr:uid="{B29421CB-B77E-47B5-B0FA-79C55583316B}"/>
    <cellStyle name="Normal 8 3 5 2 3" xfId="642" xr:uid="{6FD02990-BC1D-4814-A4FE-3DC4624E55E1}"/>
    <cellStyle name="Normal 8 3 5 3" xfId="796" xr:uid="{5685759D-BE79-425C-8D27-386ABA2B08E8}"/>
    <cellStyle name="Normal 8 3 5 4" xfId="515" xr:uid="{00175628-B52F-40D2-9311-A1E3C72FED64}"/>
    <cellStyle name="Normal 8 3 6" xfId="171" xr:uid="{C3F5E5DA-EB46-4380-9993-F9F01D015DA2}"/>
    <cellStyle name="Normal 8 3 6 2" xfId="298" xr:uid="{3B64B2F9-B56B-43EF-B3B0-DCFA3DFD57EB}"/>
    <cellStyle name="Normal 8 3 6 2 2" xfId="889" xr:uid="{C8879101-4C2A-4572-AAEA-AB517F6CD0B0}"/>
    <cellStyle name="Normal 8 3 6 2 3" xfId="608" xr:uid="{9F88575E-3876-40FB-AF0B-91972D0BE1F9}"/>
    <cellStyle name="Normal 8 3 6 3" xfId="762" xr:uid="{6DEAADF6-0025-4389-8FE3-FD9CF8AB4009}"/>
    <cellStyle name="Normal 8 3 6 4" xfId="481" xr:uid="{7F539943-C8A2-4ECB-9F3A-D47A4332D6A1}"/>
    <cellStyle name="Normal 8 3 7" xfId="130" xr:uid="{01A6057D-35C9-45F1-AB4F-47E410C386D9}"/>
    <cellStyle name="Normal 8 3 7 2" xfId="722" xr:uid="{69260B16-686F-4070-A59B-D5D65BA885F5}"/>
    <cellStyle name="Normal 8 3 7 3" xfId="441" xr:uid="{4F10CECB-13E0-432C-9A24-15A6A6B015D2}"/>
    <cellStyle name="Normal 8 3 8" xfId="258" xr:uid="{8CB40CD0-0DD4-476E-B337-293EA514100F}"/>
    <cellStyle name="Normal 8 3 8 2" xfId="849" xr:uid="{BB21EA4B-9AF6-45B0-8339-5265DEE348A0}"/>
    <cellStyle name="Normal 8 3 8 3" xfId="568" xr:uid="{8FEDD817-B94F-4B59-8526-6D3D1C3C9A35}"/>
    <cellStyle name="Normal 8 3 9" xfId="381" xr:uid="{2FB79DCD-E1BC-46DA-B75A-EC412BDCABB9}"/>
    <cellStyle name="Normal 8 3 9 2" xfId="689" xr:uid="{323407B2-B386-46A6-ACE7-4D4F556AB017}"/>
    <cellStyle name="Normal 8 4" xfId="53" xr:uid="{9AA2929F-7273-4BF8-848B-92B05522964B}"/>
    <cellStyle name="Normal 8 4 10" xfId="972" xr:uid="{15BB4DF2-2E58-48EA-8E8F-D9FD2D11E62B}"/>
    <cellStyle name="Normal 8 4 11" xfId="101" xr:uid="{C82FEA57-4482-4F3C-8DF5-C0DB55CEA659}"/>
    <cellStyle name="Normal 8 4 2" xfId="82" xr:uid="{FCB89805-DADF-45F9-977F-CA2D4B5B39A1}"/>
    <cellStyle name="Normal 8 4 2 2" xfId="221" xr:uid="{63A831D5-7D57-4A72-808E-D92CCBECB3A8}"/>
    <cellStyle name="Normal 8 4 2 2 2" xfId="348" xr:uid="{1345F466-08E8-4212-BDD0-53966A4BC27C}"/>
    <cellStyle name="Normal 8 4 2 2 2 2" xfId="939" xr:uid="{40B6ECF1-8281-40E5-8247-E9320386EBE5}"/>
    <cellStyle name="Normal 8 4 2 2 2 3" xfId="658" xr:uid="{85673B70-3C81-4F00-AF7E-E4F780DE7801}"/>
    <cellStyle name="Normal 8 4 2 2 3" xfId="812" xr:uid="{16A5BC69-05FA-4FFB-8EE0-2D607B1A358C}"/>
    <cellStyle name="Normal 8 4 2 2 4" xfId="531" xr:uid="{AD251C22-68DC-4FD7-82F5-C45255926AFB}"/>
    <cellStyle name="Normal 8 4 2 3" xfId="179" xr:uid="{A3FA9449-9270-4D12-9D3D-BA6B13853DE5}"/>
    <cellStyle name="Normal 8 4 2 3 2" xfId="306" xr:uid="{50BD6759-6A77-4F94-BE73-8599D58EFB31}"/>
    <cellStyle name="Normal 8 4 2 3 2 2" xfId="897" xr:uid="{B77AD04B-4414-462C-AFA4-437EBC8E288D}"/>
    <cellStyle name="Normal 8 4 2 3 2 3" xfId="616" xr:uid="{13E37216-C4FF-47D2-8D0C-1ED53E273011}"/>
    <cellStyle name="Normal 8 4 2 3 3" xfId="770" xr:uid="{24454827-FFB0-4782-9A75-7BCC718A3C39}"/>
    <cellStyle name="Normal 8 4 2 3 4" xfId="489" xr:uid="{74D16099-9725-43A4-875A-B81E8045E754}"/>
    <cellStyle name="Normal 8 4 2 4" xfId="139" xr:uid="{F7BBE6D9-920B-434E-9A23-33BD39D48AA9}"/>
    <cellStyle name="Normal 8 4 2 4 2" xfId="730" xr:uid="{7661BDBA-5F05-4CE1-A355-5ADA36B16FB8}"/>
    <cellStyle name="Normal 8 4 2 4 3" xfId="449" xr:uid="{1C51AB65-EBA3-4E39-B229-D34E8EAB3102}"/>
    <cellStyle name="Normal 8 4 2 5" xfId="266" xr:uid="{58198210-018D-4D2E-A6D1-CE453D065D5F}"/>
    <cellStyle name="Normal 8 4 2 5 2" xfId="857" xr:uid="{7693DD7C-92F6-4C4C-89E7-E67BE5AFF683}"/>
    <cellStyle name="Normal 8 4 2 5 3" xfId="576" xr:uid="{641D9091-6907-4134-B35F-59C0F80480C2}"/>
    <cellStyle name="Normal 8 4 2 6" xfId="708" xr:uid="{F65A2F58-61BC-46DA-AA36-07CFF9E30231}"/>
    <cellStyle name="Normal 8 4 2 7" xfId="427" xr:uid="{262E944A-66A2-4754-AA44-BF21C9A40297}"/>
    <cellStyle name="Normal 8 4 2 8" xfId="984" xr:uid="{A68F7A9D-68E6-43FE-9AFE-5C203A3330E3}"/>
    <cellStyle name="Normal 8 4 2 9" xfId="116" xr:uid="{4CB3DA20-C216-47D7-B3BD-64D859E35F39}"/>
    <cellStyle name="Normal 8 4 3" xfId="157" xr:uid="{72C92907-8870-4726-A2F6-DE67CE20790F}"/>
    <cellStyle name="Normal 8 4 3 2" xfId="236" xr:uid="{19A0E135-1102-4F17-B87A-8F7BB4A9E881}"/>
    <cellStyle name="Normal 8 4 3 2 2" xfId="363" xr:uid="{9350960B-7507-4474-BA7B-5D61858AD534}"/>
    <cellStyle name="Normal 8 4 3 2 2 2" xfId="954" xr:uid="{2B9424A0-EFD1-498E-9F8B-168001098B3C}"/>
    <cellStyle name="Normal 8 4 3 2 2 3" xfId="673" xr:uid="{EF4CE1D6-EF45-455B-82DA-D2B67A1C28D7}"/>
    <cellStyle name="Normal 8 4 3 2 3" xfId="827" xr:uid="{0FB37587-FA0C-4153-92FD-EA0C195859B0}"/>
    <cellStyle name="Normal 8 4 3 2 4" xfId="546" xr:uid="{6598483B-390A-457A-A472-60605AB68C3B}"/>
    <cellStyle name="Normal 8 4 3 3" xfId="197" xr:uid="{C1463EFA-C3BC-4489-9BB8-8D3BC4FD2054}"/>
    <cellStyle name="Normal 8 4 3 3 2" xfId="324" xr:uid="{9F7BCB60-8335-44D4-B44C-011EA5C7F0EF}"/>
    <cellStyle name="Normal 8 4 3 3 2 2" xfId="915" xr:uid="{2AEE344A-AF09-4644-9693-2AC8A8BEF5DD}"/>
    <cellStyle name="Normal 8 4 3 3 2 3" xfId="634" xr:uid="{B13B37D1-1B4A-4510-80F8-E986631D69D5}"/>
    <cellStyle name="Normal 8 4 3 3 3" xfId="788" xr:uid="{DE2C1F9A-9A0B-48F4-9D2F-894689F8E857}"/>
    <cellStyle name="Normal 8 4 3 3 4" xfId="507" xr:uid="{51624FE4-05A7-4F15-8DF3-4808DF9F596D}"/>
    <cellStyle name="Normal 8 4 3 4" xfId="284" xr:uid="{0C2E28D5-A92B-4F55-B701-8B1505C1F9AE}"/>
    <cellStyle name="Normal 8 4 3 4 2" xfId="875" xr:uid="{4FF8E512-E74E-459B-9893-D360273A2DEA}"/>
    <cellStyle name="Normal 8 4 3 4 3" xfId="594" xr:uid="{72879C4D-BE3A-4CC6-92DF-6484386C6F96}"/>
    <cellStyle name="Normal 8 4 3 5" xfId="748" xr:uid="{150A3FFB-C663-452B-A8DD-D793FCA05E9E}"/>
    <cellStyle name="Normal 8 4 3 6" xfId="467" xr:uid="{FECA4F4F-A57F-43F1-AEFE-FC5231822536}"/>
    <cellStyle name="Normal 8 4 3 7" xfId="1002" xr:uid="{8B91B1DE-1F4E-4978-90BD-7447A259D6E3}"/>
    <cellStyle name="Normal 8 4 4" xfId="209" xr:uid="{FB7ED064-E1CB-4EBF-8CEE-1BFBC5FC5FC2}"/>
    <cellStyle name="Normal 8 4 4 2" xfId="336" xr:uid="{5D47F037-386A-4C6A-9D17-22C7F51E6D1D}"/>
    <cellStyle name="Normal 8 4 4 2 2" xfId="927" xr:uid="{C717BABA-EA00-43C4-9969-336D78DA6CE0}"/>
    <cellStyle name="Normal 8 4 4 2 3" xfId="646" xr:uid="{2645D9DE-D072-4325-811D-CF0CABF6EA4A}"/>
    <cellStyle name="Normal 8 4 4 3" xfId="800" xr:uid="{67EA1560-E90D-4C69-97C5-0E693A8D80D3}"/>
    <cellStyle name="Normal 8 4 4 4" xfId="519" xr:uid="{61DD07ED-B827-487F-B822-B1951D540FFE}"/>
    <cellStyle name="Normal 8 4 5" xfId="167" xr:uid="{9471CC18-B9DF-407F-A0D1-3806C5C91E8A}"/>
    <cellStyle name="Normal 8 4 5 2" xfId="294" xr:uid="{8338A6D6-7C10-4AC1-AD59-0957C5121BD2}"/>
    <cellStyle name="Normal 8 4 5 2 2" xfId="885" xr:uid="{4A8D22C8-C154-4B4D-8D0A-FF44353701C3}"/>
    <cellStyle name="Normal 8 4 5 2 3" xfId="604" xr:uid="{A7BF58FD-25AC-4350-B6F7-C494E6CE142D}"/>
    <cellStyle name="Normal 8 4 5 3" xfId="758" xr:uid="{5C234F51-66E3-47FC-9970-E7C31D78CD07}"/>
    <cellStyle name="Normal 8 4 5 4" xfId="477" xr:uid="{8A179D98-25EB-4D86-A4BB-5DC6A008FF72}"/>
    <cellStyle name="Normal 8 4 6" xfId="126" xr:uid="{7A14D354-B830-4DD4-A265-A2F0C660333C}"/>
    <cellStyle name="Normal 8 4 6 2" xfId="718" xr:uid="{1F8860B7-BEBE-4B60-9E86-8DDB25755637}"/>
    <cellStyle name="Normal 8 4 6 3" xfId="437" xr:uid="{3EA2D1B2-0738-4763-977C-906C9B6896B7}"/>
    <cellStyle name="Normal 8 4 7" xfId="254" xr:uid="{CB21B53A-156B-4506-9E93-EAB4A78B6AC2}"/>
    <cellStyle name="Normal 8 4 7 2" xfId="845" xr:uid="{892FE4E1-B654-4CDC-B352-3F27C26FCC0E}"/>
    <cellStyle name="Normal 8 4 7 3" xfId="564" xr:uid="{18C89C73-BF8F-45CC-B813-FCB706F5684E}"/>
    <cellStyle name="Normal 8 4 8" xfId="393" xr:uid="{C21E0A5F-9CEA-4422-9BEB-83643E9F7141}"/>
    <cellStyle name="Normal 8 4 8 2" xfId="693" xr:uid="{5E4BF194-7A00-4B57-B3EC-945E0B26028B}"/>
    <cellStyle name="Normal 8 4 9" xfId="412" xr:uid="{4A0EF20D-6667-494A-A55B-ACA68297329F}"/>
    <cellStyle name="Normal 8 5" xfId="88" xr:uid="{DF9715CD-AEEC-4B88-A2E9-75704E8743C6}"/>
    <cellStyle name="Normal 8 5 10" xfId="986" xr:uid="{1B3B0B14-BBE4-46CE-8591-1C441094C30A}"/>
    <cellStyle name="Normal 8 5 11" xfId="103" xr:uid="{88BDB589-C427-4025-B631-8B826DFF2DDD}"/>
    <cellStyle name="Normal 8 5 2" xfId="118" xr:uid="{F5048329-5256-45C1-9FBE-E10758DBF815}"/>
    <cellStyle name="Normal 8 5 2 2" xfId="223" xr:uid="{E0FE9C01-EEF8-4503-8B45-6B35189DAF15}"/>
    <cellStyle name="Normal 8 5 2 2 2" xfId="350" xr:uid="{787D7678-48B7-4843-A2F4-26440121F156}"/>
    <cellStyle name="Normal 8 5 2 2 2 2" xfId="941" xr:uid="{A361EF21-A4EE-431B-92DA-26DF9F0E98B2}"/>
    <cellStyle name="Normal 8 5 2 2 2 3" xfId="660" xr:uid="{6FFF3694-9A6F-430F-BDBF-B8BE0AE0F8C4}"/>
    <cellStyle name="Normal 8 5 2 2 3" xfId="814" xr:uid="{C2A193C9-2ACC-4A1B-9588-3ED2B736AB5B}"/>
    <cellStyle name="Normal 8 5 2 2 4" xfId="533" xr:uid="{BD010969-29C1-453F-A79F-771676F3E258}"/>
    <cellStyle name="Normal 8 5 2 3" xfId="199" xr:uid="{0F3299FD-2376-48B3-AB35-1C8B7E64CDA4}"/>
    <cellStyle name="Normal 8 5 2 3 2" xfId="326" xr:uid="{6513C7C2-2D97-4612-A7F8-12C0F5785FCB}"/>
    <cellStyle name="Normal 8 5 2 3 2 2" xfId="917" xr:uid="{5814B2B5-E8E5-4B68-BE1D-555FCBC25A55}"/>
    <cellStyle name="Normal 8 5 2 3 2 3" xfId="636" xr:uid="{7B8BFDDD-6D8B-411C-BFB1-DC08E40FCED7}"/>
    <cellStyle name="Normal 8 5 2 3 3" xfId="790" xr:uid="{6F6D7273-DE89-415A-A742-0D2291BE6BE4}"/>
    <cellStyle name="Normal 8 5 2 3 4" xfId="509" xr:uid="{C62085E3-C8BE-46FD-BCDD-398F42433E8C}"/>
    <cellStyle name="Normal 8 5 2 4" xfId="159" xr:uid="{94C0353D-1412-4C0B-BB01-0342C5E71C18}"/>
    <cellStyle name="Normal 8 5 2 4 2" xfId="750" xr:uid="{2147D7F9-843C-4F18-B592-A7B29B5B9C75}"/>
    <cellStyle name="Normal 8 5 2 4 3" xfId="469" xr:uid="{60514947-0F75-4ECD-AE6F-31CC5C90E05B}"/>
    <cellStyle name="Normal 8 5 2 5" xfId="286" xr:uid="{F9246B08-49F4-46B5-BB87-A5B57E72A6B1}"/>
    <cellStyle name="Normal 8 5 2 5 2" xfId="877" xr:uid="{E8890CC7-71F7-4707-AC0C-1DA4DE05DF49}"/>
    <cellStyle name="Normal 8 5 2 5 3" xfId="596" xr:uid="{DB192184-7575-4269-87D9-95C397B40B94}"/>
    <cellStyle name="Normal 8 5 2 6" xfId="710" xr:uid="{F705E3DF-1BE0-40BC-8DC3-7B5C983E86E5}"/>
    <cellStyle name="Normal 8 5 2 7" xfId="429" xr:uid="{1EFF7E77-786D-447F-AE2E-B7ECB1083DAC}"/>
    <cellStyle name="Normal 8 5 2 8" xfId="1004" xr:uid="{D9756AF2-F440-4F78-B91E-280457FBB520}"/>
    <cellStyle name="Normal 8 5 3" xfId="242" xr:uid="{465ADFC4-0D86-4C99-B364-DD680E8BF66C}"/>
    <cellStyle name="Normal 8 5 3 2" xfId="369" xr:uid="{F230993D-DC2B-4262-B967-6796195A8E47}"/>
    <cellStyle name="Normal 8 5 3 2 2" xfId="960" xr:uid="{4CEE22A7-4B7E-4B8A-A61C-FB67B1C78CDE}"/>
    <cellStyle name="Normal 8 5 3 2 3" xfId="679" xr:uid="{F5754B8C-30DB-4393-9156-BBAD1CC771EA}"/>
    <cellStyle name="Normal 8 5 3 3" xfId="833" xr:uid="{B7AB512E-9DF8-4101-B27A-719A0176BAA7}"/>
    <cellStyle name="Normal 8 5 3 4" xfId="552" xr:uid="{0D8D1AF1-57BB-41F2-9030-5C33C0D03D7F}"/>
    <cellStyle name="Normal 8 5 4" xfId="211" xr:uid="{DC8398B6-8351-465F-A8EB-879237F78B8C}"/>
    <cellStyle name="Normal 8 5 4 2" xfId="338" xr:uid="{40358230-06E7-49F2-AAD3-C8C325241209}"/>
    <cellStyle name="Normal 8 5 4 2 2" xfId="929" xr:uid="{503B27C1-385E-4935-A9E3-5AF9F8BDCA15}"/>
    <cellStyle name="Normal 8 5 4 2 3" xfId="648" xr:uid="{77AB366B-46C0-4953-BA97-B1B844E6F5FE}"/>
    <cellStyle name="Normal 8 5 4 3" xfId="802" xr:uid="{489AB80B-7D74-4A9D-AF0C-CDB1D52985DF}"/>
    <cellStyle name="Normal 8 5 4 4" xfId="521" xr:uid="{2C764824-B5C1-4564-B77A-234DB7740C78}"/>
    <cellStyle name="Normal 8 5 5" xfId="181" xr:uid="{5F3E4E09-827B-4BF1-A535-1578811DA2CE}"/>
    <cellStyle name="Normal 8 5 5 2" xfId="308" xr:uid="{BCEAF49C-8BB4-452C-9DCA-4F4EF07BCED1}"/>
    <cellStyle name="Normal 8 5 5 2 2" xfId="899" xr:uid="{4B9D7B72-6FE2-4B52-B6B2-3B633699F979}"/>
    <cellStyle name="Normal 8 5 5 2 3" xfId="618" xr:uid="{7D542CFE-6B03-4811-880B-F30595E48A2B}"/>
    <cellStyle name="Normal 8 5 5 3" xfId="772" xr:uid="{B6372855-5FB7-4B2F-A490-BEE2ED101601}"/>
    <cellStyle name="Normal 8 5 5 4" xfId="491" xr:uid="{4992AD57-8A7F-4336-80EE-4DDF9ED7DA59}"/>
    <cellStyle name="Normal 8 5 6" xfId="141" xr:uid="{4F263A6D-AA99-481C-A80C-CDA9E4E0C8CB}"/>
    <cellStyle name="Normal 8 5 6 2" xfId="732" xr:uid="{3832FFC6-4819-4D97-9953-566D46C6D2FC}"/>
    <cellStyle name="Normal 8 5 6 3" xfId="451" xr:uid="{FFB30A17-0302-47C9-A465-F1CB5FDBB59E}"/>
    <cellStyle name="Normal 8 5 7" xfId="268" xr:uid="{8E8CCB8A-B293-4DD9-929C-6D8F14A716A8}"/>
    <cellStyle name="Normal 8 5 7 2" xfId="859" xr:uid="{0993A764-23D1-44C8-AE09-91A39B4EF4FA}"/>
    <cellStyle name="Normal 8 5 7 3" xfId="578" xr:uid="{D41F357A-7FF8-4A61-8B4D-1EDF0F5128D9}"/>
    <cellStyle name="Normal 8 5 8" xfId="399" xr:uid="{D4E36D0D-14E3-462E-B5E7-3CF9E515B169}"/>
    <cellStyle name="Normal 8 5 8 2" xfId="695" xr:uid="{EAE42A94-478E-4CB8-B5F1-E46F8306F0EA}"/>
    <cellStyle name="Normal 8 5 9" xfId="414" xr:uid="{730F7EBD-680C-48B0-81A7-93FDA82728A6}"/>
    <cellStyle name="Normal 8 6" xfId="92" xr:uid="{B469F4CD-0A06-4C8E-A9CF-E038C22DA97A}"/>
    <cellStyle name="Normal 8 6 10" xfId="110" xr:uid="{466D7A9A-4503-4A2C-B31D-867BD0B7A8AF}"/>
    <cellStyle name="Normal 8 6 2" xfId="246" xr:uid="{81AAC2C4-2904-4E71-AAB6-2025DE502837}"/>
    <cellStyle name="Normal 8 6 2 2" xfId="373" xr:uid="{84BAF876-A784-4D2E-9162-8D2CD883E96C}"/>
    <cellStyle name="Normal 8 6 2 2 2" xfId="964" xr:uid="{FBFC846B-258F-44CC-A7EE-05DAB8621DB6}"/>
    <cellStyle name="Normal 8 6 2 2 3" xfId="683" xr:uid="{0ACEFF99-A6B5-48E9-8C1F-1D332ABAECF2}"/>
    <cellStyle name="Normal 8 6 2 3" xfId="837" xr:uid="{95137AB5-AD94-4440-8842-77EE18748C86}"/>
    <cellStyle name="Normal 8 6 2 4" xfId="556" xr:uid="{C6EF93C1-4293-4F25-A183-83691834D567}"/>
    <cellStyle name="Normal 8 6 3" xfId="215" xr:uid="{A91AF25E-40B6-4CD3-90FF-F83DD19FF1B1}"/>
    <cellStyle name="Normal 8 6 3 2" xfId="342" xr:uid="{5022C993-45C7-4289-B5C5-48BF7EBB2756}"/>
    <cellStyle name="Normal 8 6 3 2 2" xfId="933" xr:uid="{81C8D185-447E-4A07-B093-12E6A4998A2D}"/>
    <cellStyle name="Normal 8 6 3 2 3" xfId="652" xr:uid="{587BFDB9-28E9-4DF1-8AEE-F9AAAA471A5C}"/>
    <cellStyle name="Normal 8 6 3 3" xfId="806" xr:uid="{09575B90-0EFF-4742-978C-788915D60D27}"/>
    <cellStyle name="Normal 8 6 3 4" xfId="525" xr:uid="{5CB15F1D-E080-4E68-9E9A-AB24DAE77505}"/>
    <cellStyle name="Normal 8 6 4" xfId="173" xr:uid="{DF4389AE-E1C2-48A9-AFC2-DBD38C590911}"/>
    <cellStyle name="Normal 8 6 4 2" xfId="300" xr:uid="{6833BA9E-CB98-4ED5-BA0D-37254B027710}"/>
    <cellStyle name="Normal 8 6 4 2 2" xfId="891" xr:uid="{868F7CE7-94C0-4DAB-959C-A0FE987DC793}"/>
    <cellStyle name="Normal 8 6 4 2 3" xfId="610" xr:uid="{CCE0624D-5E0E-4675-999B-D764C98C5BA7}"/>
    <cellStyle name="Normal 8 6 4 3" xfId="764" xr:uid="{00E0AF85-063D-48FA-998F-95147635543E}"/>
    <cellStyle name="Normal 8 6 4 4" xfId="483" xr:uid="{EA884EFD-6C6C-4DFE-8E9D-F238608764E0}"/>
    <cellStyle name="Normal 8 6 5" xfId="133" xr:uid="{7A897EF4-E8E4-454E-B591-75A5DC34C250}"/>
    <cellStyle name="Normal 8 6 5 2" xfId="724" xr:uid="{02644C25-ACF1-4C8F-A0E3-59696F7AF586}"/>
    <cellStyle name="Normal 8 6 5 3" xfId="443" xr:uid="{C510693B-DA14-4EE4-A505-BE5CC683D826}"/>
    <cellStyle name="Normal 8 6 6" xfId="260" xr:uid="{B851BE4E-C143-4D0A-8A63-7E05CC611A05}"/>
    <cellStyle name="Normal 8 6 6 2" xfId="851" xr:uid="{63E605A4-BF08-4D44-8440-5EC891357458}"/>
    <cellStyle name="Normal 8 6 6 3" xfId="570" xr:uid="{27A72840-3278-4148-92E4-7A762E768F9F}"/>
    <cellStyle name="Normal 8 6 7" xfId="403" xr:uid="{BB96BC23-A9D6-4AA5-BD16-6BAACFC127F6}"/>
    <cellStyle name="Normal 8 6 7 2" xfId="702" xr:uid="{12821AB5-5D3F-4B8C-86D2-D86036DB178A}"/>
    <cellStyle name="Normal 8 6 8" xfId="421" xr:uid="{9BD6CC32-5D61-41F1-8229-5A5564F8C976}"/>
    <cellStyle name="Normal 8 6 9" xfId="978" xr:uid="{3B9A4313-5256-4D5E-BF6C-982CC5DEEBE8}"/>
    <cellStyle name="Normal 8 7" xfId="73" xr:uid="{4A68D116-7652-4BA1-8DE4-C2B9AA9F903F}"/>
    <cellStyle name="Normal 8 7 2" xfId="227" xr:uid="{AF1CEEFA-3A61-46AD-B73F-07C703876126}"/>
    <cellStyle name="Normal 8 7 2 2" xfId="354" xr:uid="{E1700799-2230-4F26-8A81-B6CDABD8C1EB}"/>
    <cellStyle name="Normal 8 7 2 2 2" xfId="945" xr:uid="{B3810E31-97FE-47CD-B63B-A71C3F20A080}"/>
    <cellStyle name="Normal 8 7 2 2 3" xfId="664" xr:uid="{11F92D15-D693-4214-BFCF-95639CE19551}"/>
    <cellStyle name="Normal 8 7 2 3" xfId="818" xr:uid="{A75D7C69-CB9F-400A-89A8-175995518017}"/>
    <cellStyle name="Normal 8 7 2 4" xfId="537" xr:uid="{8CDF1408-10E0-465E-AD58-BE5AB7458D83}"/>
    <cellStyle name="Normal 8 7 3" xfId="185" xr:uid="{6EB8357D-AC13-493B-89F7-74594BDF7664}"/>
    <cellStyle name="Normal 8 7 3 2" xfId="312" xr:uid="{FEFACA70-9C0E-4322-887F-CE016C59C3BA}"/>
    <cellStyle name="Normal 8 7 3 2 2" xfId="903" xr:uid="{5A5272D3-5F06-4D3E-A6DE-E398D76909AC}"/>
    <cellStyle name="Normal 8 7 3 2 3" xfId="622" xr:uid="{35BC5341-2D10-4A2E-AF62-2AE83519BE72}"/>
    <cellStyle name="Normal 8 7 3 3" xfId="776" xr:uid="{8E05FEFC-5EE8-443D-8865-BF908FEF7610}"/>
    <cellStyle name="Normal 8 7 3 4" xfId="495" xr:uid="{D5690579-BED8-4866-83D3-617BE713B267}"/>
    <cellStyle name="Normal 8 7 4" xfId="272" xr:uid="{535A71DA-D2E6-464F-B265-735E852A0E78}"/>
    <cellStyle name="Normal 8 7 4 2" xfId="863" xr:uid="{B9D66E49-FFF8-4206-8741-CEFCBD76D53A}"/>
    <cellStyle name="Normal 8 7 4 3" xfId="582" xr:uid="{B9A45155-6B8F-4352-B225-5C68860B1974}"/>
    <cellStyle name="Normal 8 7 5" xfId="384" xr:uid="{9495BA28-F0EC-452A-A5EE-76A1D2D2B211}"/>
    <cellStyle name="Normal 8 7 5 2" xfId="736" xr:uid="{94C1E8A2-7742-4858-876A-F6704708797D}"/>
    <cellStyle name="Normal 8 7 6" xfId="455" xr:uid="{27C01B64-1107-400F-8F5F-CDF42788D7FC}"/>
    <cellStyle name="Normal 8 7 7" xfId="990" xr:uid="{3F42FE6F-13D1-4D9D-85FE-B74EA671F6B5}"/>
    <cellStyle name="Normal 8 7 8" xfId="145" xr:uid="{BEFDE5D6-78F9-4A86-AF69-E9B2FDA0BEC4}"/>
    <cellStyle name="Normal 8 8" xfId="59" xr:uid="{F0ACD9E3-59FA-4DFB-8D4B-12BC556B407A}"/>
    <cellStyle name="Normal 8 8 2" xfId="191" xr:uid="{400BB6B9-7B75-4D0B-A282-64CA9E6E1A26}"/>
    <cellStyle name="Normal 8 8 2 2" xfId="318" xr:uid="{B79184D4-A193-4C24-B5EE-7CE431223F68}"/>
    <cellStyle name="Normal 8 8 2 2 2" xfId="909" xr:uid="{EAEF6015-9D50-43EC-BAD6-0770557531B0}"/>
    <cellStyle name="Normal 8 8 2 2 3" xfId="628" xr:uid="{3C4D5D5E-6D59-4F61-8FF9-E7C37C26129C}"/>
    <cellStyle name="Normal 8 8 2 3" xfId="782" xr:uid="{6400F699-9A82-43A4-B53C-BCE941BA241D}"/>
    <cellStyle name="Normal 8 8 2 4" xfId="501" xr:uid="{AF033702-00C9-43C9-9042-5A53FB6E66F2}"/>
    <cellStyle name="Normal 8 8 3" xfId="278" xr:uid="{4B0E70B8-8BDB-41F2-AC4D-B5D212C40124}"/>
    <cellStyle name="Normal 8 8 3 2" xfId="869" xr:uid="{6213DE2D-22AD-4C08-8E8E-EF2D598BD208}"/>
    <cellStyle name="Normal 8 8 3 3" xfId="588" xr:uid="{E594F501-40C8-400E-B378-B4739164A3E9}"/>
    <cellStyle name="Normal 8 8 4" xfId="742" xr:uid="{85964D64-80C6-46DA-AA25-4B7678019716}"/>
    <cellStyle name="Normal 8 8 5" xfId="461" xr:uid="{B41D1736-044C-4B26-BE68-B6630757EDD1}"/>
    <cellStyle name="Normal 8 8 6" xfId="996" xr:uid="{4BC958CA-E17B-44B2-8B4E-A8B66B8776CB}"/>
    <cellStyle name="Normal 8 8 7" xfId="151" xr:uid="{6BF0FF5A-1B85-43DD-9BC7-517F67173ADE}"/>
    <cellStyle name="Normal 8 9" xfId="47" xr:uid="{BB2D171D-58D2-4796-8DAF-4F1C4B7621A3}"/>
    <cellStyle name="Normal 8 9 2" xfId="330" xr:uid="{5D7572C3-ED39-47F6-A38C-79EE4302B6DC}"/>
    <cellStyle name="Normal 8 9 2 2" xfId="921" xr:uid="{7188B0F6-FF60-4AE2-9CA1-5220D1AE4A16}"/>
    <cellStyle name="Normal 8 9 2 3" xfId="640" xr:uid="{C1125C23-794E-4807-92F3-44B67063BE06}"/>
    <cellStyle name="Normal 8 9 3" xfId="794" xr:uid="{431E2738-EE73-48E7-84F4-BF54FDFB7F08}"/>
    <cellStyle name="Normal 8 9 4" xfId="513" xr:uid="{82569D7C-E46E-4E67-96D3-EB96D8CEA741}"/>
    <cellStyle name="Normal 8 9 5" xfId="203" xr:uid="{6BF6859C-F59D-4A54-8EF6-6DE506C73142}"/>
    <cellStyle name="Normal 9" xfId="64" xr:uid="{84927378-92CD-40BD-ACE2-C27EBCB777B6}"/>
    <cellStyle name="Normal 9 2" xfId="131" xr:uid="{7E9F6D2A-BE06-42D4-8F55-875A9817AF43}"/>
    <cellStyle name="Normal 9 3" xfId="700" xr:uid="{AA37E57B-D06F-4886-B7F1-C9AA05D2C932}"/>
    <cellStyle name="Normal 9 4" xfId="419" xr:uid="{9A4E7DC8-528E-4AD1-9D3F-4A43007C6D8C}"/>
    <cellStyle name="Normal 9 5" xfId="108" xr:uid="{CB90C997-C7A9-4316-91F7-F41E2FF060AB}"/>
    <cellStyle name="Normal." xfId="31" xr:uid="{00000000-0005-0000-0000-00001E000000}"/>
    <cellStyle name="Percent 2" xfId="32" xr:uid="{00000000-0005-0000-0000-00001F000000}"/>
    <cellStyle name="Percent 2 2" xfId="33" xr:uid="{00000000-0005-0000-0000-000020000000}"/>
    <cellStyle name="Percent 3" xfId="34" xr:uid="{00000000-0005-0000-0000-000021000000}"/>
    <cellStyle name="Percent 4" xfId="35" xr:uid="{00000000-0005-0000-0000-000022000000}"/>
    <cellStyle name="Percent 5" xfId="80" xr:uid="{72B44011-7D9E-45D4-9FBD-4D3B02CF23D7}"/>
    <cellStyle name="Percent 5 2" xfId="361" xr:uid="{3485DC34-D924-4EA2-A97C-BD3EEE225AB2}"/>
    <cellStyle name="Percent 5 2 2" xfId="952" xr:uid="{BF1289DB-C84E-4A19-9765-A24480A0B627}"/>
    <cellStyle name="Percent 5 2 3" xfId="671" xr:uid="{17583EF9-3CFD-45A8-A42A-DD3B0436FAD8}"/>
    <cellStyle name="Percent 5 3" xfId="391" xr:uid="{0E6F4E98-FB97-49AA-86F4-8E34A1839682}"/>
    <cellStyle name="Percent 5 3 2" xfId="825" xr:uid="{0FBAC374-CB62-484B-8B33-2451EE3D4C9B}"/>
    <cellStyle name="Percent 5 4" xfId="544" xr:uid="{7514135C-A295-4EEE-B9A3-0EB964D2974D}"/>
    <cellStyle name="Percent 5 5" xfId="234" xr:uid="{B3F5DDCC-8122-4966-A076-48D0712DE69F}"/>
    <cellStyle name="Prósent 4" xfId="78" xr:uid="{F9BBC116-7635-4663-9ED7-D2545F878DD4}"/>
    <cellStyle name="Prósent 4 2" xfId="359" xr:uid="{303BF5B4-8627-4FF8-9AFA-D88E12E2FFEB}"/>
    <cellStyle name="Prósent 4 2 2" xfId="950" xr:uid="{FD37B113-F0F9-4CEE-8F0F-96BEC31CF3DF}"/>
    <cellStyle name="Prósent 4 2 3" xfId="669" xr:uid="{D1305C2C-6C59-4802-9EF8-0FA13CC3969D}"/>
    <cellStyle name="Prósent 4 3" xfId="389" xr:uid="{2652FD9D-BFF6-4946-A6A5-275D58DB21FF}"/>
    <cellStyle name="Prósent 4 3 2" xfId="823" xr:uid="{88DE7189-D8AF-4C72-BD44-6E4090D9E122}"/>
    <cellStyle name="Prósent 4 4" xfId="542" xr:uid="{86DFDFB0-CAD7-4A66-8232-7026C62BD2F2}"/>
    <cellStyle name="Prósent 4 5" xfId="232" xr:uid="{2293DC6B-8F01-4CDD-ADB4-CE3B4034C703}"/>
    <cellStyle name="Samt kafli" xfId="70" xr:uid="{02CCEE3F-9A11-44AC-BF2D-E65B4A81ABD0}"/>
    <cellStyle name="Samt kostnþáttur" xfId="71" xr:uid="{F366CE81-C646-4E98-BEC6-04A1C2FCA083}"/>
    <cellStyle name="Samtala" xfId="36" xr:uid="{00000000-0005-0000-0000-000023000000}"/>
    <cellStyle name="Samtala - lokaniðurst." xfId="37" xr:uid="{00000000-0005-0000-0000-000024000000}"/>
    <cellStyle name="Samtala - undirstr" xfId="38" xr:uid="{00000000-0005-0000-0000-000025000000}"/>
    <cellStyle name="Samtala - yfirstr." xfId="39" xr:uid="{00000000-0005-0000-0000-000026000000}"/>
    <cellStyle name="Venjuleg 10" xfId="81" xr:uid="{4A20EA59-1A89-4507-A5B8-78894950396D}"/>
    <cellStyle name="Venjuleg 10 2" xfId="362" xr:uid="{6BB97990-5682-4935-BB0D-CA30FA786DBC}"/>
    <cellStyle name="Venjuleg 10 2 2" xfId="953" xr:uid="{579EC2DF-51E8-40D7-8B0C-BEA04BEF55DB}"/>
    <cellStyle name="Venjuleg 10 2 3" xfId="672" xr:uid="{E5642767-5E5B-411D-BDCB-402DB36919CC}"/>
    <cellStyle name="Venjuleg 10 3" xfId="392" xr:uid="{F4ED2B2F-C5FD-48BB-80BE-8373BF67B181}"/>
    <cellStyle name="Venjuleg 10 3 2" xfId="826" xr:uid="{A39C32AD-DDFB-4C29-8BC8-312C3D2AD2AD}"/>
    <cellStyle name="Venjuleg 10 4" xfId="545" xr:uid="{8535D005-CF42-42D9-8035-EA9A4E62A03F}"/>
    <cellStyle name="Venjuleg 10 5" xfId="235" xr:uid="{7BE4FB43-296C-487C-92C9-11885D02EA90}"/>
    <cellStyle name="Venjuleg 2" xfId="6" xr:uid="{00000000-0005-0000-0000-000029000000}"/>
    <cellStyle name="Venjuleg 3" xfId="42" xr:uid="{00000000-0005-0000-0000-00002A000000}"/>
    <cellStyle name="Warning Text 2" xfId="5" xr:uid="{00000000-0005-0000-0000-00002B000000}"/>
    <cellStyle name="Yfirskrift" xfId="40" xr:uid="{00000000-0005-0000-0000-00002C000000}"/>
    <cellStyle name="Yfirskrift - millistærð" xfId="41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193;&#230;tlanir\Kostna&#240;ar&#225;&#230;tlanir\CAO_Sp&#246;nging%20b__2011-12_R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193;&#230;tlanir\Kostna&#240;ar&#225;&#230;tlanir\ko16042012%20-%20&#193;lglugg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218;tb%20og%20Samningsg&#246;gn\&#218;tbo&#240;_1219\C-%20Tilbo&#240;sskr&#225;\Tilbo&#240;sskra-he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showZeros="0" topLeftCell="A11" zoomScaleNormal="100" workbookViewId="0">
      <selection activeCell="C20" sqref="C20:G20"/>
    </sheetView>
  </sheetViews>
  <sheetFormatPr defaultColWidth="9.1796875" defaultRowHeight="12.5" x14ac:dyDescent="0.25"/>
  <cols>
    <col min="1" max="1" width="5.7265625" customWidth="1"/>
    <col min="2" max="2" width="25.1796875" customWidth="1"/>
    <col min="3" max="3" width="20.7265625" customWidth="1"/>
    <col min="4" max="4" width="12.7265625" customWidth="1"/>
    <col min="5" max="5" width="32.7265625" customWidth="1"/>
    <col min="7" max="7" width="27.81640625" customWidth="1"/>
  </cols>
  <sheetData>
    <row r="1" spans="1:12" ht="15" x14ac:dyDescent="0.3">
      <c r="A1" s="108" t="s">
        <v>32</v>
      </c>
      <c r="B1" s="108"/>
      <c r="C1" s="108"/>
      <c r="D1" s="108"/>
      <c r="E1" s="108"/>
    </row>
    <row r="2" spans="1:12" ht="15.5" x14ac:dyDescent="0.35">
      <c r="A2" s="5"/>
      <c r="B2" s="5"/>
      <c r="C2" s="5"/>
      <c r="D2" s="6"/>
      <c r="E2" s="7"/>
    </row>
    <row r="3" spans="1:12" ht="30" customHeight="1" x14ac:dyDescent="0.3">
      <c r="A3" s="113" t="s">
        <v>227</v>
      </c>
      <c r="B3" s="114"/>
      <c r="C3" s="114"/>
      <c r="D3" s="114"/>
      <c r="E3" s="114"/>
    </row>
    <row r="4" spans="1:12" ht="22.5" x14ac:dyDescent="0.25">
      <c r="A4" s="107" t="s">
        <v>84</v>
      </c>
      <c r="B4" s="107"/>
      <c r="C4" s="107"/>
      <c r="D4" s="107"/>
      <c r="E4" s="107"/>
    </row>
    <row r="5" spans="1:12" ht="30" customHeight="1" x14ac:dyDescent="0.25">
      <c r="A5" s="111" t="s">
        <v>226</v>
      </c>
      <c r="B5" s="112"/>
      <c r="C5" s="112"/>
      <c r="D5" s="112"/>
      <c r="E5" s="112"/>
    </row>
    <row r="6" spans="1:12" ht="14" x14ac:dyDescent="0.3">
      <c r="A6" s="29"/>
      <c r="B6" s="30"/>
      <c r="C6" s="30"/>
      <c r="D6" s="30"/>
      <c r="E6" s="30"/>
    </row>
    <row r="7" spans="1:12" ht="14" x14ac:dyDescent="0.3">
      <c r="A7" s="29"/>
      <c r="B7" s="30"/>
      <c r="C7" s="30"/>
      <c r="D7" s="30"/>
      <c r="E7" s="30"/>
    </row>
    <row r="8" spans="1:12" ht="15.5" thickBot="1" x14ac:dyDescent="0.35">
      <c r="A8" s="10"/>
      <c r="B8" s="11" t="s">
        <v>0</v>
      </c>
      <c r="C8" s="11"/>
      <c r="D8" s="11"/>
      <c r="E8" s="25">
        <f>'Áfangi 1'!I175</f>
        <v>0</v>
      </c>
    </row>
    <row r="9" spans="1:12" ht="14.5" thickTop="1" x14ac:dyDescent="0.3">
      <c r="A9" s="10"/>
      <c r="B9" s="11"/>
      <c r="C9" s="11"/>
      <c r="D9" s="11"/>
      <c r="E9" s="8"/>
    </row>
    <row r="10" spans="1:12" ht="15.5" x14ac:dyDescent="0.35">
      <c r="A10" s="66"/>
      <c r="B10" s="67" t="s">
        <v>184</v>
      </c>
      <c r="C10" s="68"/>
      <c r="D10" s="69"/>
      <c r="E10" s="70"/>
      <c r="F10" s="65"/>
      <c r="G10" s="65"/>
      <c r="H10" s="65"/>
      <c r="I10" s="65"/>
      <c r="J10" s="65"/>
      <c r="K10" s="65"/>
      <c r="L10" s="65"/>
    </row>
    <row r="11" spans="1:12" s="65" customFormat="1" ht="15.5" x14ac:dyDescent="0.35">
      <c r="A11" s="66"/>
      <c r="B11" s="67"/>
      <c r="C11" s="54"/>
      <c r="D11" s="52"/>
      <c r="E11" s="53"/>
    </row>
    <row r="12" spans="1:12" s="65" customFormat="1" ht="17" x14ac:dyDescent="0.35">
      <c r="A12" s="72"/>
      <c r="B12" s="73"/>
      <c r="C12" s="75"/>
      <c r="D12" s="74"/>
      <c r="E12" s="76"/>
      <c r="F12" s="71"/>
      <c r="G12" s="71"/>
      <c r="H12" s="71"/>
      <c r="I12" s="71"/>
      <c r="J12" s="71"/>
      <c r="K12" s="71"/>
      <c r="L12" s="71"/>
    </row>
    <row r="13" spans="1:12" ht="15.5" x14ac:dyDescent="0.35">
      <c r="A13" s="5"/>
      <c r="B13" s="5"/>
      <c r="C13" s="24"/>
      <c r="D13" s="6"/>
      <c r="E13" s="7"/>
    </row>
    <row r="14" spans="1:12" ht="15.5" x14ac:dyDescent="0.35">
      <c r="A14" s="12" t="s">
        <v>7</v>
      </c>
      <c r="B14" s="12"/>
      <c r="C14" s="12"/>
      <c r="D14" s="12"/>
      <c r="E14" s="7"/>
      <c r="I14" s="12"/>
      <c r="J14" s="12"/>
      <c r="K14" s="12"/>
      <c r="L14" s="12"/>
    </row>
    <row r="15" spans="1:12" ht="14" x14ac:dyDescent="0.3">
      <c r="A15" s="13" t="s">
        <v>8</v>
      </c>
      <c r="B15" s="12" t="s">
        <v>9</v>
      </c>
      <c r="C15" s="115">
        <v>44849</v>
      </c>
      <c r="D15" s="109"/>
      <c r="E15" s="109"/>
      <c r="F15" s="109"/>
      <c r="G15" s="109"/>
      <c r="I15" s="12"/>
      <c r="J15" s="12"/>
      <c r="K15" s="12"/>
      <c r="L15" s="12"/>
    </row>
    <row r="16" spans="1:12" ht="15.5" x14ac:dyDescent="0.35">
      <c r="A16" s="13" t="s">
        <v>8</v>
      </c>
      <c r="B16" s="12" t="s">
        <v>42</v>
      </c>
      <c r="C16" s="39" t="s">
        <v>43</v>
      </c>
      <c r="D16" s="12"/>
      <c r="E16" s="7"/>
      <c r="J16" s="12"/>
      <c r="K16" s="12"/>
      <c r="L16" s="12"/>
    </row>
    <row r="17" spans="1:12" ht="15.5" x14ac:dyDescent="0.35">
      <c r="A17" s="13" t="s">
        <v>8</v>
      </c>
      <c r="B17" t="s">
        <v>44</v>
      </c>
      <c r="C17" s="39" t="s">
        <v>47</v>
      </c>
      <c r="D17" s="12"/>
      <c r="E17" s="7"/>
      <c r="J17" s="12"/>
      <c r="K17" s="12"/>
      <c r="L17" s="12"/>
    </row>
    <row r="18" spans="1:12" ht="15.5" x14ac:dyDescent="0.35">
      <c r="A18" s="13" t="s">
        <v>8</v>
      </c>
      <c r="B18" s="12" t="s">
        <v>10</v>
      </c>
      <c r="C18" s="39" t="s">
        <v>45</v>
      </c>
      <c r="D18" s="12"/>
      <c r="E18" s="7"/>
      <c r="I18" s="12"/>
      <c r="J18" s="12"/>
      <c r="K18" s="12"/>
      <c r="L18" s="12"/>
    </row>
    <row r="19" spans="1:12" ht="15.5" x14ac:dyDescent="0.35">
      <c r="A19" s="13" t="s">
        <v>8</v>
      </c>
      <c r="B19" s="12" t="s">
        <v>11</v>
      </c>
      <c r="C19" s="39" t="s">
        <v>46</v>
      </c>
      <c r="D19" s="12"/>
      <c r="E19" s="7"/>
      <c r="I19" s="12"/>
      <c r="J19" s="12"/>
      <c r="K19" s="12"/>
      <c r="L19" s="12"/>
    </row>
    <row r="20" spans="1:12" ht="14" x14ac:dyDescent="0.3">
      <c r="A20" s="13" t="s">
        <v>8</v>
      </c>
      <c r="B20" s="12" t="s">
        <v>12</v>
      </c>
      <c r="C20" s="109" t="s">
        <v>222</v>
      </c>
      <c r="D20" s="109"/>
      <c r="E20" s="109"/>
      <c r="F20" s="109"/>
      <c r="G20" s="109"/>
      <c r="I20" s="12"/>
      <c r="J20" s="12"/>
      <c r="K20" s="12"/>
      <c r="L20" s="12"/>
    </row>
    <row r="21" spans="1:12" s="71" customFormat="1" ht="14" x14ac:dyDescent="0.3">
      <c r="A21" s="82" t="s">
        <v>8</v>
      </c>
      <c r="B21" s="81" t="s">
        <v>185</v>
      </c>
      <c r="C21" s="109" t="s">
        <v>223</v>
      </c>
      <c r="D21" s="109"/>
      <c r="E21" s="109"/>
      <c r="F21" s="109"/>
      <c r="G21" s="109"/>
      <c r="H21" s="80"/>
      <c r="I21" s="81"/>
      <c r="J21" s="81"/>
      <c r="K21" s="81"/>
      <c r="L21" s="81"/>
    </row>
    <row r="22" spans="1:12" s="71" customFormat="1" ht="15.5" x14ac:dyDescent="0.35">
      <c r="A22" s="79"/>
      <c r="B22" s="78"/>
      <c r="C22" s="39"/>
      <c r="D22" s="78"/>
      <c r="E22" s="77"/>
      <c r="I22" s="78"/>
      <c r="J22" s="78"/>
      <c r="K22" s="78"/>
      <c r="L22" s="78"/>
    </row>
    <row r="23" spans="1:12" ht="15.5" x14ac:dyDescent="0.35">
      <c r="A23" s="13"/>
      <c r="B23" s="12"/>
      <c r="C23" s="23"/>
      <c r="D23" s="12"/>
      <c r="E23" s="7"/>
      <c r="I23" s="12"/>
      <c r="J23" s="12"/>
      <c r="K23" s="12"/>
      <c r="L23" s="12"/>
    </row>
    <row r="24" spans="1:12" ht="18" customHeight="1" x14ac:dyDescent="0.35">
      <c r="A24" s="31" t="s">
        <v>75</v>
      </c>
      <c r="B24" s="32"/>
      <c r="C24" s="32"/>
      <c r="D24" s="33"/>
      <c r="E24" s="34"/>
      <c r="I24" s="12"/>
      <c r="J24" s="12"/>
      <c r="K24" s="12"/>
      <c r="L24" s="12"/>
    </row>
    <row r="25" spans="1:12" ht="237.75" customHeight="1" x14ac:dyDescent="0.3">
      <c r="A25" s="109" t="s">
        <v>76</v>
      </c>
      <c r="B25" s="109"/>
      <c r="C25" s="109"/>
      <c r="D25" s="109"/>
      <c r="E25" s="109"/>
      <c r="I25" s="12"/>
      <c r="J25" s="12"/>
      <c r="K25" s="12"/>
      <c r="L25" s="12"/>
    </row>
    <row r="26" spans="1:12" ht="14" x14ac:dyDescent="0.3">
      <c r="A26" s="10"/>
      <c r="C26" s="16" t="s">
        <v>13</v>
      </c>
      <c r="D26" s="110"/>
      <c r="E26" s="110"/>
    </row>
    <row r="27" spans="1:12" ht="14" x14ac:dyDescent="0.3">
      <c r="A27" s="10"/>
      <c r="B27" s="17"/>
      <c r="C27" s="17"/>
      <c r="D27" s="9"/>
      <c r="E27" s="15"/>
    </row>
    <row r="28" spans="1:12" ht="14" x14ac:dyDescent="0.3">
      <c r="A28" s="10"/>
      <c r="B28" s="22"/>
      <c r="C28" s="3"/>
      <c r="D28" s="14"/>
      <c r="E28" s="1"/>
    </row>
    <row r="29" spans="1:12" ht="14" x14ac:dyDescent="0.3">
      <c r="A29" s="10"/>
      <c r="B29" s="11" t="s">
        <v>14</v>
      </c>
      <c r="C29" s="16"/>
      <c r="D29" s="18"/>
      <c r="E29" s="11" t="s">
        <v>15</v>
      </c>
    </row>
    <row r="30" spans="1:12" ht="14" x14ac:dyDescent="0.3">
      <c r="A30" s="10"/>
      <c r="B30" s="17"/>
      <c r="C30" s="17"/>
      <c r="D30" s="19"/>
      <c r="E30" s="15"/>
    </row>
    <row r="31" spans="1:12" ht="14" x14ac:dyDescent="0.3">
      <c r="A31" s="10"/>
      <c r="B31" s="4"/>
      <c r="C31" s="4"/>
      <c r="E31" s="4"/>
    </row>
    <row r="32" spans="1:12" ht="14" x14ac:dyDescent="0.3">
      <c r="A32" s="10"/>
      <c r="B32" s="11" t="s">
        <v>16</v>
      </c>
      <c r="C32" s="16"/>
      <c r="D32" s="18"/>
      <c r="E32" s="11" t="s">
        <v>19</v>
      </c>
    </row>
    <row r="33" spans="1:5" ht="14" x14ac:dyDescent="0.3">
      <c r="A33" s="10"/>
      <c r="B33" s="16"/>
      <c r="C33" s="16"/>
      <c r="D33" s="18"/>
      <c r="E33" s="18"/>
    </row>
    <row r="34" spans="1:5" ht="14" x14ac:dyDescent="0.3">
      <c r="A34" s="10"/>
      <c r="B34" s="4"/>
      <c r="C34" s="4"/>
      <c r="E34" s="4"/>
    </row>
    <row r="35" spans="1:5" ht="14" x14ac:dyDescent="0.3">
      <c r="A35" s="10"/>
      <c r="B35" s="11" t="s">
        <v>17</v>
      </c>
      <c r="C35" s="16"/>
      <c r="D35" s="18"/>
      <c r="E35" s="11" t="s">
        <v>20</v>
      </c>
    </row>
    <row r="36" spans="1:5" ht="14" x14ac:dyDescent="0.3">
      <c r="A36" s="10"/>
      <c r="B36" s="16"/>
      <c r="C36" s="16"/>
      <c r="D36" s="20"/>
      <c r="E36" s="15"/>
    </row>
    <row r="37" spans="1:5" ht="14" x14ac:dyDescent="0.3">
      <c r="A37" s="10"/>
      <c r="B37" s="2"/>
      <c r="C37" s="2"/>
      <c r="D37" s="20"/>
      <c r="E37" s="1"/>
    </row>
    <row r="38" spans="1:5" ht="14" x14ac:dyDescent="0.3">
      <c r="A38" s="10"/>
      <c r="B38" s="11" t="s">
        <v>18</v>
      </c>
      <c r="C38" s="16"/>
      <c r="D38" s="18"/>
      <c r="E38" s="11" t="s">
        <v>21</v>
      </c>
    </row>
    <row r="39" spans="1:5" ht="14" x14ac:dyDescent="0.3">
      <c r="A39" s="10"/>
      <c r="B39" s="9"/>
      <c r="C39" s="9"/>
      <c r="D39" s="12"/>
      <c r="E39" s="15"/>
    </row>
    <row r="40" spans="1:5" ht="14" x14ac:dyDescent="0.3">
      <c r="A40" s="10"/>
      <c r="B40" s="21"/>
      <c r="C40" s="21"/>
      <c r="D40" s="14"/>
      <c r="E40" s="15"/>
    </row>
    <row r="41" spans="1:5" ht="14" x14ac:dyDescent="0.3">
      <c r="A41" s="10"/>
      <c r="B41" s="9"/>
      <c r="C41" s="9"/>
      <c r="D41" s="12"/>
      <c r="E41" s="15"/>
    </row>
    <row r="42" spans="1:5" ht="14" x14ac:dyDescent="0.3">
      <c r="A42" s="10"/>
      <c r="B42" s="10"/>
      <c r="C42" s="10"/>
      <c r="D42" s="9"/>
      <c r="E42" s="15"/>
    </row>
    <row r="43" spans="1:5" ht="14" x14ac:dyDescent="0.3">
      <c r="A43" s="13"/>
      <c r="B43" s="13"/>
      <c r="C43" s="13"/>
      <c r="D43" s="12"/>
      <c r="E43" s="12"/>
    </row>
    <row r="44" spans="1:5" ht="14" x14ac:dyDescent="0.3">
      <c r="A44" s="12"/>
      <c r="B44" s="12"/>
      <c r="C44" s="12"/>
      <c r="D44" s="12"/>
      <c r="E44" s="12"/>
    </row>
    <row r="45" spans="1:5" ht="14" x14ac:dyDescent="0.3">
      <c r="A45" s="12"/>
      <c r="B45" s="12"/>
      <c r="C45" s="12"/>
      <c r="D45" s="12"/>
      <c r="E45" s="12"/>
    </row>
    <row r="46" spans="1:5" ht="14" x14ac:dyDescent="0.3">
      <c r="A46" s="12"/>
      <c r="B46" s="12"/>
      <c r="C46" s="12"/>
      <c r="D46" s="12"/>
      <c r="E46" s="12"/>
    </row>
    <row r="47" spans="1:5" ht="14" x14ac:dyDescent="0.3">
      <c r="A47" s="12"/>
      <c r="B47" s="12"/>
      <c r="C47" s="12"/>
      <c r="D47" s="12"/>
      <c r="E47" s="12"/>
    </row>
    <row r="48" spans="1:5" ht="14" x14ac:dyDescent="0.3">
      <c r="A48" s="12"/>
      <c r="B48" s="12"/>
      <c r="C48" s="12"/>
      <c r="D48" s="12"/>
      <c r="E48" s="12"/>
    </row>
    <row r="49" spans="1:5" ht="14" x14ac:dyDescent="0.3">
      <c r="A49" s="12"/>
      <c r="B49" s="12"/>
      <c r="C49" s="12"/>
      <c r="D49" s="12"/>
      <c r="E49" s="12"/>
    </row>
  </sheetData>
  <sheetProtection selectLockedCells="1"/>
  <mergeCells count="9">
    <mergeCell ref="A4:E4"/>
    <mergeCell ref="A1:E1"/>
    <mergeCell ref="A25:E25"/>
    <mergeCell ref="D26:E26"/>
    <mergeCell ref="A5:E5"/>
    <mergeCell ref="A3:E3"/>
    <mergeCell ref="C15:G15"/>
    <mergeCell ref="C20:G20"/>
    <mergeCell ref="C21:G21"/>
  </mergeCells>
  <printOptions horizontalCentered="1"/>
  <pageMargins left="0.35433070866141736" right="0.35433070866141736" top="0.36" bottom="0.28999999999999998" header="0.23" footer="0.1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1"/>
  <sheetViews>
    <sheetView showZeros="0" tabSelected="1" topLeftCell="A57" zoomScale="85" zoomScaleNormal="85" workbookViewId="0">
      <selection activeCell="B104" sqref="B104"/>
    </sheetView>
  </sheetViews>
  <sheetFormatPr defaultRowHeight="15.5" outlineLevelCol="1" x14ac:dyDescent="0.35"/>
  <cols>
    <col min="1" max="1" width="7.81640625" style="28" customWidth="1"/>
    <col min="2" max="2" width="47.7265625" style="59" bestFit="1" customWidth="1"/>
    <col min="3" max="3" width="5.26953125" style="59" hidden="1" customWidth="1" outlineLevel="1"/>
    <col min="4" max="4" width="8.26953125" style="83" customWidth="1" collapsed="1"/>
    <col min="5" max="5" width="6.7265625" style="49" customWidth="1" collapsed="1"/>
    <col min="6" max="6" width="16.453125" style="50" customWidth="1"/>
    <col min="7" max="7" width="12.7265625" style="50" hidden="1" customWidth="1" outlineLevel="1"/>
    <col min="8" max="8" width="1.7265625" style="58" customWidth="1" collapsed="1"/>
    <col min="9" max="9" width="16.1796875" style="50" customWidth="1" collapsed="1"/>
    <col min="10" max="10" width="9.1796875" style="58"/>
    <col min="11" max="11" width="12" style="58" customWidth="1"/>
    <col min="12" max="12" width="30.1796875" style="58" customWidth="1"/>
    <col min="13" max="13" width="36.81640625" style="58" customWidth="1"/>
    <col min="14" max="252" width="9.1796875" style="58"/>
    <col min="253" max="253" width="7.81640625" style="58" customWidth="1"/>
    <col min="254" max="254" width="37.7265625" style="58" customWidth="1"/>
    <col min="255" max="255" width="0" style="58" hidden="1" customWidth="1"/>
    <col min="256" max="256" width="8.26953125" style="58" customWidth="1"/>
    <col min="257" max="257" width="6.7265625" style="58" customWidth="1"/>
    <col min="258" max="258" width="12.7265625" style="58" customWidth="1"/>
    <col min="259" max="259" width="0" style="58" hidden="1" customWidth="1"/>
    <col min="260" max="260" width="1.7265625" style="58" customWidth="1"/>
    <col min="261" max="261" width="16.1796875" style="58" customWidth="1"/>
    <col min="262" max="262" width="9.1796875" style="58"/>
    <col min="263" max="263" width="2.7265625" style="58" customWidth="1"/>
    <col min="264" max="508" width="9.1796875" style="58"/>
    <col min="509" max="509" width="7.81640625" style="58" customWidth="1"/>
    <col min="510" max="510" width="37.7265625" style="58" customWidth="1"/>
    <col min="511" max="511" width="0" style="58" hidden="1" customWidth="1"/>
    <col min="512" max="512" width="8.26953125" style="58" customWidth="1"/>
    <col min="513" max="513" width="6.7265625" style="58" customWidth="1"/>
    <col min="514" max="514" width="12.7265625" style="58" customWidth="1"/>
    <col min="515" max="515" width="0" style="58" hidden="1" customWidth="1"/>
    <col min="516" max="516" width="1.7265625" style="58" customWidth="1"/>
    <col min="517" max="517" width="16.1796875" style="58" customWidth="1"/>
    <col min="518" max="518" width="9.1796875" style="58"/>
    <col min="519" max="519" width="2.7265625" style="58" customWidth="1"/>
    <col min="520" max="764" width="9.1796875" style="58"/>
    <col min="765" max="765" width="7.81640625" style="58" customWidth="1"/>
    <col min="766" max="766" width="37.7265625" style="58" customWidth="1"/>
    <col min="767" max="767" width="0" style="58" hidden="1" customWidth="1"/>
    <col min="768" max="768" width="8.26953125" style="58" customWidth="1"/>
    <col min="769" max="769" width="6.7265625" style="58" customWidth="1"/>
    <col min="770" max="770" width="12.7265625" style="58" customWidth="1"/>
    <col min="771" max="771" width="0" style="58" hidden="1" customWidth="1"/>
    <col min="772" max="772" width="1.7265625" style="58" customWidth="1"/>
    <col min="773" max="773" width="16.1796875" style="58" customWidth="1"/>
    <col min="774" max="774" width="9.1796875" style="58"/>
    <col min="775" max="775" width="2.7265625" style="58" customWidth="1"/>
    <col min="776" max="1020" width="9.1796875" style="58"/>
    <col min="1021" max="1021" width="7.81640625" style="58" customWidth="1"/>
    <col min="1022" max="1022" width="37.7265625" style="58" customWidth="1"/>
    <col min="1023" max="1023" width="0" style="58" hidden="1" customWidth="1"/>
    <col min="1024" max="1024" width="8.26953125" style="58" customWidth="1"/>
    <col min="1025" max="1025" width="6.7265625" style="58" customWidth="1"/>
    <col min="1026" max="1026" width="12.7265625" style="58" customWidth="1"/>
    <col min="1027" max="1027" width="0" style="58" hidden="1" customWidth="1"/>
    <col min="1028" max="1028" width="1.7265625" style="58" customWidth="1"/>
    <col min="1029" max="1029" width="16.1796875" style="58" customWidth="1"/>
    <col min="1030" max="1030" width="9.1796875" style="58"/>
    <col min="1031" max="1031" width="2.7265625" style="58" customWidth="1"/>
    <col min="1032" max="1276" width="9.1796875" style="58"/>
    <col min="1277" max="1277" width="7.81640625" style="58" customWidth="1"/>
    <col min="1278" max="1278" width="37.7265625" style="58" customWidth="1"/>
    <col min="1279" max="1279" width="0" style="58" hidden="1" customWidth="1"/>
    <col min="1280" max="1280" width="8.26953125" style="58" customWidth="1"/>
    <col min="1281" max="1281" width="6.7265625" style="58" customWidth="1"/>
    <col min="1282" max="1282" width="12.7265625" style="58" customWidth="1"/>
    <col min="1283" max="1283" width="0" style="58" hidden="1" customWidth="1"/>
    <col min="1284" max="1284" width="1.7265625" style="58" customWidth="1"/>
    <col min="1285" max="1285" width="16.1796875" style="58" customWidth="1"/>
    <col min="1286" max="1286" width="9.1796875" style="58"/>
    <col min="1287" max="1287" width="2.7265625" style="58" customWidth="1"/>
    <col min="1288" max="1532" width="9.1796875" style="58"/>
    <col min="1533" max="1533" width="7.81640625" style="58" customWidth="1"/>
    <col min="1534" max="1534" width="37.7265625" style="58" customWidth="1"/>
    <col min="1535" max="1535" width="0" style="58" hidden="1" customWidth="1"/>
    <col min="1536" max="1536" width="8.26953125" style="58" customWidth="1"/>
    <col min="1537" max="1537" width="6.7265625" style="58" customWidth="1"/>
    <col min="1538" max="1538" width="12.7265625" style="58" customWidth="1"/>
    <col min="1539" max="1539" width="0" style="58" hidden="1" customWidth="1"/>
    <col min="1540" max="1540" width="1.7265625" style="58" customWidth="1"/>
    <col min="1541" max="1541" width="16.1796875" style="58" customWidth="1"/>
    <col min="1542" max="1542" width="9.1796875" style="58"/>
    <col min="1543" max="1543" width="2.7265625" style="58" customWidth="1"/>
    <col min="1544" max="1788" width="9.1796875" style="58"/>
    <col min="1789" max="1789" width="7.81640625" style="58" customWidth="1"/>
    <col min="1790" max="1790" width="37.7265625" style="58" customWidth="1"/>
    <col min="1791" max="1791" width="0" style="58" hidden="1" customWidth="1"/>
    <col min="1792" max="1792" width="8.26953125" style="58" customWidth="1"/>
    <col min="1793" max="1793" width="6.7265625" style="58" customWidth="1"/>
    <col min="1794" max="1794" width="12.7265625" style="58" customWidth="1"/>
    <col min="1795" max="1795" width="0" style="58" hidden="1" customWidth="1"/>
    <col min="1796" max="1796" width="1.7265625" style="58" customWidth="1"/>
    <col min="1797" max="1797" width="16.1796875" style="58" customWidth="1"/>
    <col min="1798" max="1798" width="9.1796875" style="58"/>
    <col min="1799" max="1799" width="2.7265625" style="58" customWidth="1"/>
    <col min="1800" max="2044" width="9.1796875" style="58"/>
    <col min="2045" max="2045" width="7.81640625" style="58" customWidth="1"/>
    <col min="2046" max="2046" width="37.7265625" style="58" customWidth="1"/>
    <col min="2047" max="2047" width="0" style="58" hidden="1" customWidth="1"/>
    <col min="2048" max="2048" width="8.26953125" style="58" customWidth="1"/>
    <col min="2049" max="2049" width="6.7265625" style="58" customWidth="1"/>
    <col min="2050" max="2050" width="12.7265625" style="58" customWidth="1"/>
    <col min="2051" max="2051" width="0" style="58" hidden="1" customWidth="1"/>
    <col min="2052" max="2052" width="1.7265625" style="58" customWidth="1"/>
    <col min="2053" max="2053" width="16.1796875" style="58" customWidth="1"/>
    <col min="2054" max="2054" width="9.1796875" style="58"/>
    <col min="2055" max="2055" width="2.7265625" style="58" customWidth="1"/>
    <col min="2056" max="2300" width="9.1796875" style="58"/>
    <col min="2301" max="2301" width="7.81640625" style="58" customWidth="1"/>
    <col min="2302" max="2302" width="37.7265625" style="58" customWidth="1"/>
    <col min="2303" max="2303" width="0" style="58" hidden="1" customWidth="1"/>
    <col min="2304" max="2304" width="8.26953125" style="58" customWidth="1"/>
    <col min="2305" max="2305" width="6.7265625" style="58" customWidth="1"/>
    <col min="2306" max="2306" width="12.7265625" style="58" customWidth="1"/>
    <col min="2307" max="2307" width="0" style="58" hidden="1" customWidth="1"/>
    <col min="2308" max="2308" width="1.7265625" style="58" customWidth="1"/>
    <col min="2309" max="2309" width="16.1796875" style="58" customWidth="1"/>
    <col min="2310" max="2310" width="9.1796875" style="58"/>
    <col min="2311" max="2311" width="2.7265625" style="58" customWidth="1"/>
    <col min="2312" max="2556" width="9.1796875" style="58"/>
    <col min="2557" max="2557" width="7.81640625" style="58" customWidth="1"/>
    <col min="2558" max="2558" width="37.7265625" style="58" customWidth="1"/>
    <col min="2559" max="2559" width="0" style="58" hidden="1" customWidth="1"/>
    <col min="2560" max="2560" width="8.26953125" style="58" customWidth="1"/>
    <col min="2561" max="2561" width="6.7265625" style="58" customWidth="1"/>
    <col min="2562" max="2562" width="12.7265625" style="58" customWidth="1"/>
    <col min="2563" max="2563" width="0" style="58" hidden="1" customWidth="1"/>
    <col min="2564" max="2564" width="1.7265625" style="58" customWidth="1"/>
    <col min="2565" max="2565" width="16.1796875" style="58" customWidth="1"/>
    <col min="2566" max="2566" width="9.1796875" style="58"/>
    <col min="2567" max="2567" width="2.7265625" style="58" customWidth="1"/>
    <col min="2568" max="2812" width="9.1796875" style="58"/>
    <col min="2813" max="2813" width="7.81640625" style="58" customWidth="1"/>
    <col min="2814" max="2814" width="37.7265625" style="58" customWidth="1"/>
    <col min="2815" max="2815" width="0" style="58" hidden="1" customWidth="1"/>
    <col min="2816" max="2816" width="8.26953125" style="58" customWidth="1"/>
    <col min="2817" max="2817" width="6.7265625" style="58" customWidth="1"/>
    <col min="2818" max="2818" width="12.7265625" style="58" customWidth="1"/>
    <col min="2819" max="2819" width="0" style="58" hidden="1" customWidth="1"/>
    <col min="2820" max="2820" width="1.7265625" style="58" customWidth="1"/>
    <col min="2821" max="2821" width="16.1796875" style="58" customWidth="1"/>
    <col min="2822" max="2822" width="9.1796875" style="58"/>
    <col min="2823" max="2823" width="2.7265625" style="58" customWidth="1"/>
    <col min="2824" max="3068" width="9.1796875" style="58"/>
    <col min="3069" max="3069" width="7.81640625" style="58" customWidth="1"/>
    <col min="3070" max="3070" width="37.7265625" style="58" customWidth="1"/>
    <col min="3071" max="3071" width="0" style="58" hidden="1" customWidth="1"/>
    <col min="3072" max="3072" width="8.26953125" style="58" customWidth="1"/>
    <col min="3073" max="3073" width="6.7265625" style="58" customWidth="1"/>
    <col min="3074" max="3074" width="12.7265625" style="58" customWidth="1"/>
    <col min="3075" max="3075" width="0" style="58" hidden="1" customWidth="1"/>
    <col min="3076" max="3076" width="1.7265625" style="58" customWidth="1"/>
    <col min="3077" max="3077" width="16.1796875" style="58" customWidth="1"/>
    <col min="3078" max="3078" width="9.1796875" style="58"/>
    <col min="3079" max="3079" width="2.7265625" style="58" customWidth="1"/>
    <col min="3080" max="3324" width="9.1796875" style="58"/>
    <col min="3325" max="3325" width="7.81640625" style="58" customWidth="1"/>
    <col min="3326" max="3326" width="37.7265625" style="58" customWidth="1"/>
    <col min="3327" max="3327" width="0" style="58" hidden="1" customWidth="1"/>
    <col min="3328" max="3328" width="8.26953125" style="58" customWidth="1"/>
    <col min="3329" max="3329" width="6.7265625" style="58" customWidth="1"/>
    <col min="3330" max="3330" width="12.7265625" style="58" customWidth="1"/>
    <col min="3331" max="3331" width="0" style="58" hidden="1" customWidth="1"/>
    <col min="3332" max="3332" width="1.7265625" style="58" customWidth="1"/>
    <col min="3333" max="3333" width="16.1796875" style="58" customWidth="1"/>
    <col min="3334" max="3334" width="9.1796875" style="58"/>
    <col min="3335" max="3335" width="2.7265625" style="58" customWidth="1"/>
    <col min="3336" max="3580" width="9.1796875" style="58"/>
    <col min="3581" max="3581" width="7.81640625" style="58" customWidth="1"/>
    <col min="3582" max="3582" width="37.7265625" style="58" customWidth="1"/>
    <col min="3583" max="3583" width="0" style="58" hidden="1" customWidth="1"/>
    <col min="3584" max="3584" width="8.26953125" style="58" customWidth="1"/>
    <col min="3585" max="3585" width="6.7265625" style="58" customWidth="1"/>
    <col min="3586" max="3586" width="12.7265625" style="58" customWidth="1"/>
    <col min="3587" max="3587" width="0" style="58" hidden="1" customWidth="1"/>
    <col min="3588" max="3588" width="1.7265625" style="58" customWidth="1"/>
    <col min="3589" max="3589" width="16.1796875" style="58" customWidth="1"/>
    <col min="3590" max="3590" width="9.1796875" style="58"/>
    <col min="3591" max="3591" width="2.7265625" style="58" customWidth="1"/>
    <col min="3592" max="3836" width="9.1796875" style="58"/>
    <col min="3837" max="3837" width="7.81640625" style="58" customWidth="1"/>
    <col min="3838" max="3838" width="37.7265625" style="58" customWidth="1"/>
    <col min="3839" max="3839" width="0" style="58" hidden="1" customWidth="1"/>
    <col min="3840" max="3840" width="8.26953125" style="58" customWidth="1"/>
    <col min="3841" max="3841" width="6.7265625" style="58" customWidth="1"/>
    <col min="3842" max="3842" width="12.7265625" style="58" customWidth="1"/>
    <col min="3843" max="3843" width="0" style="58" hidden="1" customWidth="1"/>
    <col min="3844" max="3844" width="1.7265625" style="58" customWidth="1"/>
    <col min="3845" max="3845" width="16.1796875" style="58" customWidth="1"/>
    <col min="3846" max="3846" width="9.1796875" style="58"/>
    <col min="3847" max="3847" width="2.7265625" style="58" customWidth="1"/>
    <col min="3848" max="4092" width="9.1796875" style="58"/>
    <col min="4093" max="4093" width="7.81640625" style="58" customWidth="1"/>
    <col min="4094" max="4094" width="37.7265625" style="58" customWidth="1"/>
    <col min="4095" max="4095" width="0" style="58" hidden="1" customWidth="1"/>
    <col min="4096" max="4096" width="8.26953125" style="58" customWidth="1"/>
    <col min="4097" max="4097" width="6.7265625" style="58" customWidth="1"/>
    <col min="4098" max="4098" width="12.7265625" style="58" customWidth="1"/>
    <col min="4099" max="4099" width="0" style="58" hidden="1" customWidth="1"/>
    <col min="4100" max="4100" width="1.7265625" style="58" customWidth="1"/>
    <col min="4101" max="4101" width="16.1796875" style="58" customWidth="1"/>
    <col min="4102" max="4102" width="9.1796875" style="58"/>
    <col min="4103" max="4103" width="2.7265625" style="58" customWidth="1"/>
    <col min="4104" max="4348" width="9.1796875" style="58"/>
    <col min="4349" max="4349" width="7.81640625" style="58" customWidth="1"/>
    <col min="4350" max="4350" width="37.7265625" style="58" customWidth="1"/>
    <col min="4351" max="4351" width="0" style="58" hidden="1" customWidth="1"/>
    <col min="4352" max="4352" width="8.26953125" style="58" customWidth="1"/>
    <col min="4353" max="4353" width="6.7265625" style="58" customWidth="1"/>
    <col min="4354" max="4354" width="12.7265625" style="58" customWidth="1"/>
    <col min="4355" max="4355" width="0" style="58" hidden="1" customWidth="1"/>
    <col min="4356" max="4356" width="1.7265625" style="58" customWidth="1"/>
    <col min="4357" max="4357" width="16.1796875" style="58" customWidth="1"/>
    <col min="4358" max="4358" width="9.1796875" style="58"/>
    <col min="4359" max="4359" width="2.7265625" style="58" customWidth="1"/>
    <col min="4360" max="4604" width="9.1796875" style="58"/>
    <col min="4605" max="4605" width="7.81640625" style="58" customWidth="1"/>
    <col min="4606" max="4606" width="37.7265625" style="58" customWidth="1"/>
    <col min="4607" max="4607" width="0" style="58" hidden="1" customWidth="1"/>
    <col min="4608" max="4608" width="8.26953125" style="58" customWidth="1"/>
    <col min="4609" max="4609" width="6.7265625" style="58" customWidth="1"/>
    <col min="4610" max="4610" width="12.7265625" style="58" customWidth="1"/>
    <col min="4611" max="4611" width="0" style="58" hidden="1" customWidth="1"/>
    <col min="4612" max="4612" width="1.7265625" style="58" customWidth="1"/>
    <col min="4613" max="4613" width="16.1796875" style="58" customWidth="1"/>
    <col min="4614" max="4614" width="9.1796875" style="58"/>
    <col min="4615" max="4615" width="2.7265625" style="58" customWidth="1"/>
    <col min="4616" max="4860" width="9.1796875" style="58"/>
    <col min="4861" max="4861" width="7.81640625" style="58" customWidth="1"/>
    <col min="4862" max="4862" width="37.7265625" style="58" customWidth="1"/>
    <col min="4863" max="4863" width="0" style="58" hidden="1" customWidth="1"/>
    <col min="4864" max="4864" width="8.26953125" style="58" customWidth="1"/>
    <col min="4865" max="4865" width="6.7265625" style="58" customWidth="1"/>
    <col min="4866" max="4866" width="12.7265625" style="58" customWidth="1"/>
    <col min="4867" max="4867" width="0" style="58" hidden="1" customWidth="1"/>
    <col min="4868" max="4868" width="1.7265625" style="58" customWidth="1"/>
    <col min="4869" max="4869" width="16.1796875" style="58" customWidth="1"/>
    <col min="4870" max="4870" width="9.1796875" style="58"/>
    <col min="4871" max="4871" width="2.7265625" style="58" customWidth="1"/>
    <col min="4872" max="5116" width="9.1796875" style="58"/>
    <col min="5117" max="5117" width="7.81640625" style="58" customWidth="1"/>
    <col min="5118" max="5118" width="37.7265625" style="58" customWidth="1"/>
    <col min="5119" max="5119" width="0" style="58" hidden="1" customWidth="1"/>
    <col min="5120" max="5120" width="8.26953125" style="58" customWidth="1"/>
    <col min="5121" max="5121" width="6.7265625" style="58" customWidth="1"/>
    <col min="5122" max="5122" width="12.7265625" style="58" customWidth="1"/>
    <col min="5123" max="5123" width="0" style="58" hidden="1" customWidth="1"/>
    <col min="5124" max="5124" width="1.7265625" style="58" customWidth="1"/>
    <col min="5125" max="5125" width="16.1796875" style="58" customWidth="1"/>
    <col min="5126" max="5126" width="9.1796875" style="58"/>
    <col min="5127" max="5127" width="2.7265625" style="58" customWidth="1"/>
    <col min="5128" max="5372" width="9.1796875" style="58"/>
    <col min="5373" max="5373" width="7.81640625" style="58" customWidth="1"/>
    <col min="5374" max="5374" width="37.7265625" style="58" customWidth="1"/>
    <col min="5375" max="5375" width="0" style="58" hidden="1" customWidth="1"/>
    <col min="5376" max="5376" width="8.26953125" style="58" customWidth="1"/>
    <col min="5377" max="5377" width="6.7265625" style="58" customWidth="1"/>
    <col min="5378" max="5378" width="12.7265625" style="58" customWidth="1"/>
    <col min="5379" max="5379" width="0" style="58" hidden="1" customWidth="1"/>
    <col min="5380" max="5380" width="1.7265625" style="58" customWidth="1"/>
    <col min="5381" max="5381" width="16.1796875" style="58" customWidth="1"/>
    <col min="5382" max="5382" width="9.1796875" style="58"/>
    <col min="5383" max="5383" width="2.7265625" style="58" customWidth="1"/>
    <col min="5384" max="5628" width="9.1796875" style="58"/>
    <col min="5629" max="5629" width="7.81640625" style="58" customWidth="1"/>
    <col min="5630" max="5630" width="37.7265625" style="58" customWidth="1"/>
    <col min="5631" max="5631" width="0" style="58" hidden="1" customWidth="1"/>
    <col min="5632" max="5632" width="8.26953125" style="58" customWidth="1"/>
    <col min="5633" max="5633" width="6.7265625" style="58" customWidth="1"/>
    <col min="5634" max="5634" width="12.7265625" style="58" customWidth="1"/>
    <col min="5635" max="5635" width="0" style="58" hidden="1" customWidth="1"/>
    <col min="5636" max="5636" width="1.7265625" style="58" customWidth="1"/>
    <col min="5637" max="5637" width="16.1796875" style="58" customWidth="1"/>
    <col min="5638" max="5638" width="9.1796875" style="58"/>
    <col min="5639" max="5639" width="2.7265625" style="58" customWidth="1"/>
    <col min="5640" max="5884" width="9.1796875" style="58"/>
    <col min="5885" max="5885" width="7.81640625" style="58" customWidth="1"/>
    <col min="5886" max="5886" width="37.7265625" style="58" customWidth="1"/>
    <col min="5887" max="5887" width="0" style="58" hidden="1" customWidth="1"/>
    <col min="5888" max="5888" width="8.26953125" style="58" customWidth="1"/>
    <col min="5889" max="5889" width="6.7265625" style="58" customWidth="1"/>
    <col min="5890" max="5890" width="12.7265625" style="58" customWidth="1"/>
    <col min="5891" max="5891" width="0" style="58" hidden="1" customWidth="1"/>
    <col min="5892" max="5892" width="1.7265625" style="58" customWidth="1"/>
    <col min="5893" max="5893" width="16.1796875" style="58" customWidth="1"/>
    <col min="5894" max="5894" width="9.1796875" style="58"/>
    <col min="5895" max="5895" width="2.7265625" style="58" customWidth="1"/>
    <col min="5896" max="6140" width="9.1796875" style="58"/>
    <col min="6141" max="6141" width="7.81640625" style="58" customWidth="1"/>
    <col min="6142" max="6142" width="37.7265625" style="58" customWidth="1"/>
    <col min="6143" max="6143" width="0" style="58" hidden="1" customWidth="1"/>
    <col min="6144" max="6144" width="8.26953125" style="58" customWidth="1"/>
    <col min="6145" max="6145" width="6.7265625" style="58" customWidth="1"/>
    <col min="6146" max="6146" width="12.7265625" style="58" customWidth="1"/>
    <col min="6147" max="6147" width="0" style="58" hidden="1" customWidth="1"/>
    <col min="6148" max="6148" width="1.7265625" style="58" customWidth="1"/>
    <col min="6149" max="6149" width="16.1796875" style="58" customWidth="1"/>
    <col min="6150" max="6150" width="9.1796875" style="58"/>
    <col min="6151" max="6151" width="2.7265625" style="58" customWidth="1"/>
    <col min="6152" max="6396" width="9.1796875" style="58"/>
    <col min="6397" max="6397" width="7.81640625" style="58" customWidth="1"/>
    <col min="6398" max="6398" width="37.7265625" style="58" customWidth="1"/>
    <col min="6399" max="6399" width="0" style="58" hidden="1" customWidth="1"/>
    <col min="6400" max="6400" width="8.26953125" style="58" customWidth="1"/>
    <col min="6401" max="6401" width="6.7265625" style="58" customWidth="1"/>
    <col min="6402" max="6402" width="12.7265625" style="58" customWidth="1"/>
    <col min="6403" max="6403" width="0" style="58" hidden="1" customWidth="1"/>
    <col min="6404" max="6404" width="1.7265625" style="58" customWidth="1"/>
    <col min="6405" max="6405" width="16.1796875" style="58" customWidth="1"/>
    <col min="6406" max="6406" width="9.1796875" style="58"/>
    <col min="6407" max="6407" width="2.7265625" style="58" customWidth="1"/>
    <col min="6408" max="6652" width="9.1796875" style="58"/>
    <col min="6653" max="6653" width="7.81640625" style="58" customWidth="1"/>
    <col min="6654" max="6654" width="37.7265625" style="58" customWidth="1"/>
    <col min="6655" max="6655" width="0" style="58" hidden="1" customWidth="1"/>
    <col min="6656" max="6656" width="8.26953125" style="58" customWidth="1"/>
    <col min="6657" max="6657" width="6.7265625" style="58" customWidth="1"/>
    <col min="6658" max="6658" width="12.7265625" style="58" customWidth="1"/>
    <col min="6659" max="6659" width="0" style="58" hidden="1" customWidth="1"/>
    <col min="6660" max="6660" width="1.7265625" style="58" customWidth="1"/>
    <col min="6661" max="6661" width="16.1796875" style="58" customWidth="1"/>
    <col min="6662" max="6662" width="9.1796875" style="58"/>
    <col min="6663" max="6663" width="2.7265625" style="58" customWidth="1"/>
    <col min="6664" max="6908" width="9.1796875" style="58"/>
    <col min="6909" max="6909" width="7.81640625" style="58" customWidth="1"/>
    <col min="6910" max="6910" width="37.7265625" style="58" customWidth="1"/>
    <col min="6911" max="6911" width="0" style="58" hidden="1" customWidth="1"/>
    <col min="6912" max="6912" width="8.26953125" style="58" customWidth="1"/>
    <col min="6913" max="6913" width="6.7265625" style="58" customWidth="1"/>
    <col min="6914" max="6914" width="12.7265625" style="58" customWidth="1"/>
    <col min="6915" max="6915" width="0" style="58" hidden="1" customWidth="1"/>
    <col min="6916" max="6916" width="1.7265625" style="58" customWidth="1"/>
    <col min="6917" max="6917" width="16.1796875" style="58" customWidth="1"/>
    <col min="6918" max="6918" width="9.1796875" style="58"/>
    <col min="6919" max="6919" width="2.7265625" style="58" customWidth="1"/>
    <col min="6920" max="7164" width="9.1796875" style="58"/>
    <col min="7165" max="7165" width="7.81640625" style="58" customWidth="1"/>
    <col min="7166" max="7166" width="37.7265625" style="58" customWidth="1"/>
    <col min="7167" max="7167" width="0" style="58" hidden="1" customWidth="1"/>
    <col min="7168" max="7168" width="8.26953125" style="58" customWidth="1"/>
    <col min="7169" max="7169" width="6.7265625" style="58" customWidth="1"/>
    <col min="7170" max="7170" width="12.7265625" style="58" customWidth="1"/>
    <col min="7171" max="7171" width="0" style="58" hidden="1" customWidth="1"/>
    <col min="7172" max="7172" width="1.7265625" style="58" customWidth="1"/>
    <col min="7173" max="7173" width="16.1796875" style="58" customWidth="1"/>
    <col min="7174" max="7174" width="9.1796875" style="58"/>
    <col min="7175" max="7175" width="2.7265625" style="58" customWidth="1"/>
    <col min="7176" max="7420" width="9.1796875" style="58"/>
    <col min="7421" max="7421" width="7.81640625" style="58" customWidth="1"/>
    <col min="7422" max="7422" width="37.7265625" style="58" customWidth="1"/>
    <col min="7423" max="7423" width="0" style="58" hidden="1" customWidth="1"/>
    <col min="7424" max="7424" width="8.26953125" style="58" customWidth="1"/>
    <col min="7425" max="7425" width="6.7265625" style="58" customWidth="1"/>
    <col min="7426" max="7426" width="12.7265625" style="58" customWidth="1"/>
    <col min="7427" max="7427" width="0" style="58" hidden="1" customWidth="1"/>
    <col min="7428" max="7428" width="1.7265625" style="58" customWidth="1"/>
    <col min="7429" max="7429" width="16.1796875" style="58" customWidth="1"/>
    <col min="7430" max="7430" width="9.1796875" style="58"/>
    <col min="7431" max="7431" width="2.7265625" style="58" customWidth="1"/>
    <col min="7432" max="7676" width="9.1796875" style="58"/>
    <col min="7677" max="7677" width="7.81640625" style="58" customWidth="1"/>
    <col min="7678" max="7678" width="37.7265625" style="58" customWidth="1"/>
    <col min="7679" max="7679" width="0" style="58" hidden="1" customWidth="1"/>
    <col min="7680" max="7680" width="8.26953125" style="58" customWidth="1"/>
    <col min="7681" max="7681" width="6.7265625" style="58" customWidth="1"/>
    <col min="7682" max="7682" width="12.7265625" style="58" customWidth="1"/>
    <col min="7683" max="7683" width="0" style="58" hidden="1" customWidth="1"/>
    <col min="7684" max="7684" width="1.7265625" style="58" customWidth="1"/>
    <col min="7685" max="7685" width="16.1796875" style="58" customWidth="1"/>
    <col min="7686" max="7686" width="9.1796875" style="58"/>
    <col min="7687" max="7687" width="2.7265625" style="58" customWidth="1"/>
    <col min="7688" max="7932" width="9.1796875" style="58"/>
    <col min="7933" max="7933" width="7.81640625" style="58" customWidth="1"/>
    <col min="7934" max="7934" width="37.7265625" style="58" customWidth="1"/>
    <col min="7935" max="7935" width="0" style="58" hidden="1" customWidth="1"/>
    <col min="7936" max="7936" width="8.26953125" style="58" customWidth="1"/>
    <col min="7937" max="7937" width="6.7265625" style="58" customWidth="1"/>
    <col min="7938" max="7938" width="12.7265625" style="58" customWidth="1"/>
    <col min="7939" max="7939" width="0" style="58" hidden="1" customWidth="1"/>
    <col min="7940" max="7940" width="1.7265625" style="58" customWidth="1"/>
    <col min="7941" max="7941" width="16.1796875" style="58" customWidth="1"/>
    <col min="7942" max="7942" width="9.1796875" style="58"/>
    <col min="7943" max="7943" width="2.7265625" style="58" customWidth="1"/>
    <col min="7944" max="8188" width="9.1796875" style="58"/>
    <col min="8189" max="8189" width="7.81640625" style="58" customWidth="1"/>
    <col min="8190" max="8190" width="37.7265625" style="58" customWidth="1"/>
    <col min="8191" max="8191" width="0" style="58" hidden="1" customWidth="1"/>
    <col min="8192" max="8192" width="8.26953125" style="58" customWidth="1"/>
    <col min="8193" max="8193" width="6.7265625" style="58" customWidth="1"/>
    <col min="8194" max="8194" width="12.7265625" style="58" customWidth="1"/>
    <col min="8195" max="8195" width="0" style="58" hidden="1" customWidth="1"/>
    <col min="8196" max="8196" width="1.7265625" style="58" customWidth="1"/>
    <col min="8197" max="8197" width="16.1796875" style="58" customWidth="1"/>
    <col min="8198" max="8198" width="9.1796875" style="58"/>
    <col min="8199" max="8199" width="2.7265625" style="58" customWidth="1"/>
    <col min="8200" max="8444" width="9.1796875" style="58"/>
    <col min="8445" max="8445" width="7.81640625" style="58" customWidth="1"/>
    <col min="8446" max="8446" width="37.7265625" style="58" customWidth="1"/>
    <col min="8447" max="8447" width="0" style="58" hidden="1" customWidth="1"/>
    <col min="8448" max="8448" width="8.26953125" style="58" customWidth="1"/>
    <col min="8449" max="8449" width="6.7265625" style="58" customWidth="1"/>
    <col min="8450" max="8450" width="12.7265625" style="58" customWidth="1"/>
    <col min="8451" max="8451" width="0" style="58" hidden="1" customWidth="1"/>
    <col min="8452" max="8452" width="1.7265625" style="58" customWidth="1"/>
    <col min="8453" max="8453" width="16.1796875" style="58" customWidth="1"/>
    <col min="8454" max="8454" width="9.1796875" style="58"/>
    <col min="8455" max="8455" width="2.7265625" style="58" customWidth="1"/>
    <col min="8456" max="8700" width="9.1796875" style="58"/>
    <col min="8701" max="8701" width="7.81640625" style="58" customWidth="1"/>
    <col min="8702" max="8702" width="37.7265625" style="58" customWidth="1"/>
    <col min="8703" max="8703" width="0" style="58" hidden="1" customWidth="1"/>
    <col min="8704" max="8704" width="8.26953125" style="58" customWidth="1"/>
    <col min="8705" max="8705" width="6.7265625" style="58" customWidth="1"/>
    <col min="8706" max="8706" width="12.7265625" style="58" customWidth="1"/>
    <col min="8707" max="8707" width="0" style="58" hidden="1" customWidth="1"/>
    <col min="8708" max="8708" width="1.7265625" style="58" customWidth="1"/>
    <col min="8709" max="8709" width="16.1796875" style="58" customWidth="1"/>
    <col min="8710" max="8710" width="9.1796875" style="58"/>
    <col min="8711" max="8711" width="2.7265625" style="58" customWidth="1"/>
    <col min="8712" max="8956" width="9.1796875" style="58"/>
    <col min="8957" max="8957" width="7.81640625" style="58" customWidth="1"/>
    <col min="8958" max="8958" width="37.7265625" style="58" customWidth="1"/>
    <col min="8959" max="8959" width="0" style="58" hidden="1" customWidth="1"/>
    <col min="8960" max="8960" width="8.26953125" style="58" customWidth="1"/>
    <col min="8961" max="8961" width="6.7265625" style="58" customWidth="1"/>
    <col min="8962" max="8962" width="12.7265625" style="58" customWidth="1"/>
    <col min="8963" max="8963" width="0" style="58" hidden="1" customWidth="1"/>
    <col min="8964" max="8964" width="1.7265625" style="58" customWidth="1"/>
    <col min="8965" max="8965" width="16.1796875" style="58" customWidth="1"/>
    <col min="8966" max="8966" width="9.1796875" style="58"/>
    <col min="8967" max="8967" width="2.7265625" style="58" customWidth="1"/>
    <col min="8968" max="9212" width="9.1796875" style="58"/>
    <col min="9213" max="9213" width="7.81640625" style="58" customWidth="1"/>
    <col min="9214" max="9214" width="37.7265625" style="58" customWidth="1"/>
    <col min="9215" max="9215" width="0" style="58" hidden="1" customWidth="1"/>
    <col min="9216" max="9216" width="8.26953125" style="58" customWidth="1"/>
    <col min="9217" max="9217" width="6.7265625" style="58" customWidth="1"/>
    <col min="9218" max="9218" width="12.7265625" style="58" customWidth="1"/>
    <col min="9219" max="9219" width="0" style="58" hidden="1" customWidth="1"/>
    <col min="9220" max="9220" width="1.7265625" style="58" customWidth="1"/>
    <col min="9221" max="9221" width="16.1796875" style="58" customWidth="1"/>
    <col min="9222" max="9222" width="9.1796875" style="58"/>
    <col min="9223" max="9223" width="2.7265625" style="58" customWidth="1"/>
    <col min="9224" max="9468" width="9.1796875" style="58"/>
    <col min="9469" max="9469" width="7.81640625" style="58" customWidth="1"/>
    <col min="9470" max="9470" width="37.7265625" style="58" customWidth="1"/>
    <col min="9471" max="9471" width="0" style="58" hidden="1" customWidth="1"/>
    <col min="9472" max="9472" width="8.26953125" style="58" customWidth="1"/>
    <col min="9473" max="9473" width="6.7265625" style="58" customWidth="1"/>
    <col min="9474" max="9474" width="12.7265625" style="58" customWidth="1"/>
    <col min="9475" max="9475" width="0" style="58" hidden="1" customWidth="1"/>
    <col min="9476" max="9476" width="1.7265625" style="58" customWidth="1"/>
    <col min="9477" max="9477" width="16.1796875" style="58" customWidth="1"/>
    <col min="9478" max="9478" width="9.1796875" style="58"/>
    <col min="9479" max="9479" width="2.7265625" style="58" customWidth="1"/>
    <col min="9480" max="9724" width="9.1796875" style="58"/>
    <col min="9725" max="9725" width="7.81640625" style="58" customWidth="1"/>
    <col min="9726" max="9726" width="37.7265625" style="58" customWidth="1"/>
    <col min="9727" max="9727" width="0" style="58" hidden="1" customWidth="1"/>
    <col min="9728" max="9728" width="8.26953125" style="58" customWidth="1"/>
    <col min="9729" max="9729" width="6.7265625" style="58" customWidth="1"/>
    <col min="9730" max="9730" width="12.7265625" style="58" customWidth="1"/>
    <col min="9731" max="9731" width="0" style="58" hidden="1" customWidth="1"/>
    <col min="9732" max="9732" width="1.7265625" style="58" customWidth="1"/>
    <col min="9733" max="9733" width="16.1796875" style="58" customWidth="1"/>
    <col min="9734" max="9734" width="9.1796875" style="58"/>
    <col min="9735" max="9735" width="2.7265625" style="58" customWidth="1"/>
    <col min="9736" max="9980" width="9.1796875" style="58"/>
    <col min="9981" max="9981" width="7.81640625" style="58" customWidth="1"/>
    <col min="9982" max="9982" width="37.7265625" style="58" customWidth="1"/>
    <col min="9983" max="9983" width="0" style="58" hidden="1" customWidth="1"/>
    <col min="9984" max="9984" width="8.26953125" style="58" customWidth="1"/>
    <col min="9985" max="9985" width="6.7265625" style="58" customWidth="1"/>
    <col min="9986" max="9986" width="12.7265625" style="58" customWidth="1"/>
    <col min="9987" max="9987" width="0" style="58" hidden="1" customWidth="1"/>
    <col min="9988" max="9988" width="1.7265625" style="58" customWidth="1"/>
    <col min="9989" max="9989" width="16.1796875" style="58" customWidth="1"/>
    <col min="9990" max="9990" width="9.1796875" style="58"/>
    <col min="9991" max="9991" width="2.7265625" style="58" customWidth="1"/>
    <col min="9992" max="10236" width="9.1796875" style="58"/>
    <col min="10237" max="10237" width="7.81640625" style="58" customWidth="1"/>
    <col min="10238" max="10238" width="37.7265625" style="58" customWidth="1"/>
    <col min="10239" max="10239" width="0" style="58" hidden="1" customWidth="1"/>
    <col min="10240" max="10240" width="8.26953125" style="58" customWidth="1"/>
    <col min="10241" max="10241" width="6.7265625" style="58" customWidth="1"/>
    <col min="10242" max="10242" width="12.7265625" style="58" customWidth="1"/>
    <col min="10243" max="10243" width="0" style="58" hidden="1" customWidth="1"/>
    <col min="10244" max="10244" width="1.7265625" style="58" customWidth="1"/>
    <col min="10245" max="10245" width="16.1796875" style="58" customWidth="1"/>
    <col min="10246" max="10246" width="9.1796875" style="58"/>
    <col min="10247" max="10247" width="2.7265625" style="58" customWidth="1"/>
    <col min="10248" max="10492" width="9.1796875" style="58"/>
    <col min="10493" max="10493" width="7.81640625" style="58" customWidth="1"/>
    <col min="10494" max="10494" width="37.7265625" style="58" customWidth="1"/>
    <col min="10495" max="10495" width="0" style="58" hidden="1" customWidth="1"/>
    <col min="10496" max="10496" width="8.26953125" style="58" customWidth="1"/>
    <col min="10497" max="10497" width="6.7265625" style="58" customWidth="1"/>
    <col min="10498" max="10498" width="12.7265625" style="58" customWidth="1"/>
    <col min="10499" max="10499" width="0" style="58" hidden="1" customWidth="1"/>
    <col min="10500" max="10500" width="1.7265625" style="58" customWidth="1"/>
    <col min="10501" max="10501" width="16.1796875" style="58" customWidth="1"/>
    <col min="10502" max="10502" width="9.1796875" style="58"/>
    <col min="10503" max="10503" width="2.7265625" style="58" customWidth="1"/>
    <col min="10504" max="10748" width="9.1796875" style="58"/>
    <col min="10749" max="10749" width="7.81640625" style="58" customWidth="1"/>
    <col min="10750" max="10750" width="37.7265625" style="58" customWidth="1"/>
    <col min="10751" max="10751" width="0" style="58" hidden="1" customWidth="1"/>
    <col min="10752" max="10752" width="8.26953125" style="58" customWidth="1"/>
    <col min="10753" max="10753" width="6.7265625" style="58" customWidth="1"/>
    <col min="10754" max="10754" width="12.7265625" style="58" customWidth="1"/>
    <col min="10755" max="10755" width="0" style="58" hidden="1" customWidth="1"/>
    <col min="10756" max="10756" width="1.7265625" style="58" customWidth="1"/>
    <col min="10757" max="10757" width="16.1796875" style="58" customWidth="1"/>
    <col min="10758" max="10758" width="9.1796875" style="58"/>
    <col min="10759" max="10759" width="2.7265625" style="58" customWidth="1"/>
    <col min="10760" max="11004" width="9.1796875" style="58"/>
    <col min="11005" max="11005" width="7.81640625" style="58" customWidth="1"/>
    <col min="11006" max="11006" width="37.7265625" style="58" customWidth="1"/>
    <col min="11007" max="11007" width="0" style="58" hidden="1" customWidth="1"/>
    <col min="11008" max="11008" width="8.26953125" style="58" customWidth="1"/>
    <col min="11009" max="11009" width="6.7265625" style="58" customWidth="1"/>
    <col min="11010" max="11010" width="12.7265625" style="58" customWidth="1"/>
    <col min="11011" max="11011" width="0" style="58" hidden="1" customWidth="1"/>
    <col min="11012" max="11012" width="1.7265625" style="58" customWidth="1"/>
    <col min="11013" max="11013" width="16.1796875" style="58" customWidth="1"/>
    <col min="11014" max="11014" width="9.1796875" style="58"/>
    <col min="11015" max="11015" width="2.7265625" style="58" customWidth="1"/>
    <col min="11016" max="11260" width="9.1796875" style="58"/>
    <col min="11261" max="11261" width="7.81640625" style="58" customWidth="1"/>
    <col min="11262" max="11262" width="37.7265625" style="58" customWidth="1"/>
    <col min="11263" max="11263" width="0" style="58" hidden="1" customWidth="1"/>
    <col min="11264" max="11264" width="8.26953125" style="58" customWidth="1"/>
    <col min="11265" max="11265" width="6.7265625" style="58" customWidth="1"/>
    <col min="11266" max="11266" width="12.7265625" style="58" customWidth="1"/>
    <col min="11267" max="11267" width="0" style="58" hidden="1" customWidth="1"/>
    <col min="11268" max="11268" width="1.7265625" style="58" customWidth="1"/>
    <col min="11269" max="11269" width="16.1796875" style="58" customWidth="1"/>
    <col min="11270" max="11270" width="9.1796875" style="58"/>
    <col min="11271" max="11271" width="2.7265625" style="58" customWidth="1"/>
    <col min="11272" max="11516" width="9.1796875" style="58"/>
    <col min="11517" max="11517" width="7.81640625" style="58" customWidth="1"/>
    <col min="11518" max="11518" width="37.7265625" style="58" customWidth="1"/>
    <col min="11519" max="11519" width="0" style="58" hidden="1" customWidth="1"/>
    <col min="11520" max="11520" width="8.26953125" style="58" customWidth="1"/>
    <col min="11521" max="11521" width="6.7265625" style="58" customWidth="1"/>
    <col min="11522" max="11522" width="12.7265625" style="58" customWidth="1"/>
    <col min="11523" max="11523" width="0" style="58" hidden="1" customWidth="1"/>
    <col min="11524" max="11524" width="1.7265625" style="58" customWidth="1"/>
    <col min="11525" max="11525" width="16.1796875" style="58" customWidth="1"/>
    <col min="11526" max="11526" width="9.1796875" style="58"/>
    <col min="11527" max="11527" width="2.7265625" style="58" customWidth="1"/>
    <col min="11528" max="11772" width="9.1796875" style="58"/>
    <col min="11773" max="11773" width="7.81640625" style="58" customWidth="1"/>
    <col min="11774" max="11774" width="37.7265625" style="58" customWidth="1"/>
    <col min="11775" max="11775" width="0" style="58" hidden="1" customWidth="1"/>
    <col min="11776" max="11776" width="8.26953125" style="58" customWidth="1"/>
    <col min="11777" max="11777" width="6.7265625" style="58" customWidth="1"/>
    <col min="11778" max="11778" width="12.7265625" style="58" customWidth="1"/>
    <col min="11779" max="11779" width="0" style="58" hidden="1" customWidth="1"/>
    <col min="11780" max="11780" width="1.7265625" style="58" customWidth="1"/>
    <col min="11781" max="11781" width="16.1796875" style="58" customWidth="1"/>
    <col min="11782" max="11782" width="9.1796875" style="58"/>
    <col min="11783" max="11783" width="2.7265625" style="58" customWidth="1"/>
    <col min="11784" max="12028" width="9.1796875" style="58"/>
    <col min="12029" max="12029" width="7.81640625" style="58" customWidth="1"/>
    <col min="12030" max="12030" width="37.7265625" style="58" customWidth="1"/>
    <col min="12031" max="12031" width="0" style="58" hidden="1" customWidth="1"/>
    <col min="12032" max="12032" width="8.26953125" style="58" customWidth="1"/>
    <col min="12033" max="12033" width="6.7265625" style="58" customWidth="1"/>
    <col min="12034" max="12034" width="12.7265625" style="58" customWidth="1"/>
    <col min="12035" max="12035" width="0" style="58" hidden="1" customWidth="1"/>
    <col min="12036" max="12036" width="1.7265625" style="58" customWidth="1"/>
    <col min="12037" max="12037" width="16.1796875" style="58" customWidth="1"/>
    <col min="12038" max="12038" width="9.1796875" style="58"/>
    <col min="12039" max="12039" width="2.7265625" style="58" customWidth="1"/>
    <col min="12040" max="12284" width="9.1796875" style="58"/>
    <col min="12285" max="12285" width="7.81640625" style="58" customWidth="1"/>
    <col min="12286" max="12286" width="37.7265625" style="58" customWidth="1"/>
    <col min="12287" max="12287" width="0" style="58" hidden="1" customWidth="1"/>
    <col min="12288" max="12288" width="8.26953125" style="58" customWidth="1"/>
    <col min="12289" max="12289" width="6.7265625" style="58" customWidth="1"/>
    <col min="12290" max="12290" width="12.7265625" style="58" customWidth="1"/>
    <col min="12291" max="12291" width="0" style="58" hidden="1" customWidth="1"/>
    <col min="12292" max="12292" width="1.7265625" style="58" customWidth="1"/>
    <col min="12293" max="12293" width="16.1796875" style="58" customWidth="1"/>
    <col min="12294" max="12294" width="9.1796875" style="58"/>
    <col min="12295" max="12295" width="2.7265625" style="58" customWidth="1"/>
    <col min="12296" max="12540" width="9.1796875" style="58"/>
    <col min="12541" max="12541" width="7.81640625" style="58" customWidth="1"/>
    <col min="12542" max="12542" width="37.7265625" style="58" customWidth="1"/>
    <col min="12543" max="12543" width="0" style="58" hidden="1" customWidth="1"/>
    <col min="12544" max="12544" width="8.26953125" style="58" customWidth="1"/>
    <col min="12545" max="12545" width="6.7265625" style="58" customWidth="1"/>
    <col min="12546" max="12546" width="12.7265625" style="58" customWidth="1"/>
    <col min="12547" max="12547" width="0" style="58" hidden="1" customWidth="1"/>
    <col min="12548" max="12548" width="1.7265625" style="58" customWidth="1"/>
    <col min="12549" max="12549" width="16.1796875" style="58" customWidth="1"/>
    <col min="12550" max="12550" width="9.1796875" style="58"/>
    <col min="12551" max="12551" width="2.7265625" style="58" customWidth="1"/>
    <col min="12552" max="12796" width="9.1796875" style="58"/>
    <col min="12797" max="12797" width="7.81640625" style="58" customWidth="1"/>
    <col min="12798" max="12798" width="37.7265625" style="58" customWidth="1"/>
    <col min="12799" max="12799" width="0" style="58" hidden="1" customWidth="1"/>
    <col min="12800" max="12800" width="8.26953125" style="58" customWidth="1"/>
    <col min="12801" max="12801" width="6.7265625" style="58" customWidth="1"/>
    <col min="12802" max="12802" width="12.7265625" style="58" customWidth="1"/>
    <col min="12803" max="12803" width="0" style="58" hidden="1" customWidth="1"/>
    <col min="12804" max="12804" width="1.7265625" style="58" customWidth="1"/>
    <col min="12805" max="12805" width="16.1796875" style="58" customWidth="1"/>
    <col min="12806" max="12806" width="9.1796875" style="58"/>
    <col min="12807" max="12807" width="2.7265625" style="58" customWidth="1"/>
    <col min="12808" max="13052" width="9.1796875" style="58"/>
    <col min="13053" max="13053" width="7.81640625" style="58" customWidth="1"/>
    <col min="13054" max="13054" width="37.7265625" style="58" customWidth="1"/>
    <col min="13055" max="13055" width="0" style="58" hidden="1" customWidth="1"/>
    <col min="13056" max="13056" width="8.26953125" style="58" customWidth="1"/>
    <col min="13057" max="13057" width="6.7265625" style="58" customWidth="1"/>
    <col min="13058" max="13058" width="12.7265625" style="58" customWidth="1"/>
    <col min="13059" max="13059" width="0" style="58" hidden="1" customWidth="1"/>
    <col min="13060" max="13060" width="1.7265625" style="58" customWidth="1"/>
    <col min="13061" max="13061" width="16.1796875" style="58" customWidth="1"/>
    <col min="13062" max="13062" width="9.1796875" style="58"/>
    <col min="13063" max="13063" width="2.7265625" style="58" customWidth="1"/>
    <col min="13064" max="13308" width="9.1796875" style="58"/>
    <col min="13309" max="13309" width="7.81640625" style="58" customWidth="1"/>
    <col min="13310" max="13310" width="37.7265625" style="58" customWidth="1"/>
    <col min="13311" max="13311" width="0" style="58" hidden="1" customWidth="1"/>
    <col min="13312" max="13312" width="8.26953125" style="58" customWidth="1"/>
    <col min="13313" max="13313" width="6.7265625" style="58" customWidth="1"/>
    <col min="13314" max="13314" width="12.7265625" style="58" customWidth="1"/>
    <col min="13315" max="13315" width="0" style="58" hidden="1" customWidth="1"/>
    <col min="13316" max="13316" width="1.7265625" style="58" customWidth="1"/>
    <col min="13317" max="13317" width="16.1796875" style="58" customWidth="1"/>
    <col min="13318" max="13318" width="9.1796875" style="58"/>
    <col min="13319" max="13319" width="2.7265625" style="58" customWidth="1"/>
    <col min="13320" max="13564" width="9.1796875" style="58"/>
    <col min="13565" max="13565" width="7.81640625" style="58" customWidth="1"/>
    <col min="13566" max="13566" width="37.7265625" style="58" customWidth="1"/>
    <col min="13567" max="13567" width="0" style="58" hidden="1" customWidth="1"/>
    <col min="13568" max="13568" width="8.26953125" style="58" customWidth="1"/>
    <col min="13569" max="13569" width="6.7265625" style="58" customWidth="1"/>
    <col min="13570" max="13570" width="12.7265625" style="58" customWidth="1"/>
    <col min="13571" max="13571" width="0" style="58" hidden="1" customWidth="1"/>
    <col min="13572" max="13572" width="1.7265625" style="58" customWidth="1"/>
    <col min="13573" max="13573" width="16.1796875" style="58" customWidth="1"/>
    <col min="13574" max="13574" width="9.1796875" style="58"/>
    <col min="13575" max="13575" width="2.7265625" style="58" customWidth="1"/>
    <col min="13576" max="13820" width="9.1796875" style="58"/>
    <col min="13821" max="13821" width="7.81640625" style="58" customWidth="1"/>
    <col min="13822" max="13822" width="37.7265625" style="58" customWidth="1"/>
    <col min="13823" max="13823" width="0" style="58" hidden="1" customWidth="1"/>
    <col min="13824" max="13824" width="8.26953125" style="58" customWidth="1"/>
    <col min="13825" max="13825" width="6.7265625" style="58" customWidth="1"/>
    <col min="13826" max="13826" width="12.7265625" style="58" customWidth="1"/>
    <col min="13827" max="13827" width="0" style="58" hidden="1" customWidth="1"/>
    <col min="13828" max="13828" width="1.7265625" style="58" customWidth="1"/>
    <col min="13829" max="13829" width="16.1796875" style="58" customWidth="1"/>
    <col min="13830" max="13830" width="9.1796875" style="58"/>
    <col min="13831" max="13831" width="2.7265625" style="58" customWidth="1"/>
    <col min="13832" max="14076" width="9.1796875" style="58"/>
    <col min="14077" max="14077" width="7.81640625" style="58" customWidth="1"/>
    <col min="14078" max="14078" width="37.7265625" style="58" customWidth="1"/>
    <col min="14079" max="14079" width="0" style="58" hidden="1" customWidth="1"/>
    <col min="14080" max="14080" width="8.26953125" style="58" customWidth="1"/>
    <col min="14081" max="14081" width="6.7265625" style="58" customWidth="1"/>
    <col min="14082" max="14082" width="12.7265625" style="58" customWidth="1"/>
    <col min="14083" max="14083" width="0" style="58" hidden="1" customWidth="1"/>
    <col min="14084" max="14084" width="1.7265625" style="58" customWidth="1"/>
    <col min="14085" max="14085" width="16.1796875" style="58" customWidth="1"/>
    <col min="14086" max="14086" width="9.1796875" style="58"/>
    <col min="14087" max="14087" width="2.7265625" style="58" customWidth="1"/>
    <col min="14088" max="14332" width="9.1796875" style="58"/>
    <col min="14333" max="14333" width="7.81640625" style="58" customWidth="1"/>
    <col min="14334" max="14334" width="37.7265625" style="58" customWidth="1"/>
    <col min="14335" max="14335" width="0" style="58" hidden="1" customWidth="1"/>
    <col min="14336" max="14336" width="8.26953125" style="58" customWidth="1"/>
    <col min="14337" max="14337" width="6.7265625" style="58" customWidth="1"/>
    <col min="14338" max="14338" width="12.7265625" style="58" customWidth="1"/>
    <col min="14339" max="14339" width="0" style="58" hidden="1" customWidth="1"/>
    <col min="14340" max="14340" width="1.7265625" style="58" customWidth="1"/>
    <col min="14341" max="14341" width="16.1796875" style="58" customWidth="1"/>
    <col min="14342" max="14342" width="9.1796875" style="58"/>
    <col min="14343" max="14343" width="2.7265625" style="58" customWidth="1"/>
    <col min="14344" max="14588" width="9.1796875" style="58"/>
    <col min="14589" max="14589" width="7.81640625" style="58" customWidth="1"/>
    <col min="14590" max="14590" width="37.7265625" style="58" customWidth="1"/>
    <col min="14591" max="14591" width="0" style="58" hidden="1" customWidth="1"/>
    <col min="14592" max="14592" width="8.26953125" style="58" customWidth="1"/>
    <col min="14593" max="14593" width="6.7265625" style="58" customWidth="1"/>
    <col min="14594" max="14594" width="12.7265625" style="58" customWidth="1"/>
    <col min="14595" max="14595" width="0" style="58" hidden="1" customWidth="1"/>
    <col min="14596" max="14596" width="1.7265625" style="58" customWidth="1"/>
    <col min="14597" max="14597" width="16.1796875" style="58" customWidth="1"/>
    <col min="14598" max="14598" width="9.1796875" style="58"/>
    <col min="14599" max="14599" width="2.7265625" style="58" customWidth="1"/>
    <col min="14600" max="14844" width="9.1796875" style="58"/>
    <col min="14845" max="14845" width="7.81640625" style="58" customWidth="1"/>
    <col min="14846" max="14846" width="37.7265625" style="58" customWidth="1"/>
    <col min="14847" max="14847" width="0" style="58" hidden="1" customWidth="1"/>
    <col min="14848" max="14848" width="8.26953125" style="58" customWidth="1"/>
    <col min="14849" max="14849" width="6.7265625" style="58" customWidth="1"/>
    <col min="14850" max="14850" width="12.7265625" style="58" customWidth="1"/>
    <col min="14851" max="14851" width="0" style="58" hidden="1" customWidth="1"/>
    <col min="14852" max="14852" width="1.7265625" style="58" customWidth="1"/>
    <col min="14853" max="14853" width="16.1796875" style="58" customWidth="1"/>
    <col min="14854" max="14854" width="9.1796875" style="58"/>
    <col min="14855" max="14855" width="2.7265625" style="58" customWidth="1"/>
    <col min="14856" max="15100" width="9.1796875" style="58"/>
    <col min="15101" max="15101" width="7.81640625" style="58" customWidth="1"/>
    <col min="15102" max="15102" width="37.7265625" style="58" customWidth="1"/>
    <col min="15103" max="15103" width="0" style="58" hidden="1" customWidth="1"/>
    <col min="15104" max="15104" width="8.26953125" style="58" customWidth="1"/>
    <col min="15105" max="15105" width="6.7265625" style="58" customWidth="1"/>
    <col min="15106" max="15106" width="12.7265625" style="58" customWidth="1"/>
    <col min="15107" max="15107" width="0" style="58" hidden="1" customWidth="1"/>
    <col min="15108" max="15108" width="1.7265625" style="58" customWidth="1"/>
    <col min="15109" max="15109" width="16.1796875" style="58" customWidth="1"/>
    <col min="15110" max="15110" width="9.1796875" style="58"/>
    <col min="15111" max="15111" width="2.7265625" style="58" customWidth="1"/>
    <col min="15112" max="15356" width="9.1796875" style="58"/>
    <col min="15357" max="15357" width="7.81640625" style="58" customWidth="1"/>
    <col min="15358" max="15358" width="37.7265625" style="58" customWidth="1"/>
    <col min="15359" max="15359" width="0" style="58" hidden="1" customWidth="1"/>
    <col min="15360" max="15360" width="8.26953125" style="58" customWidth="1"/>
    <col min="15361" max="15361" width="6.7265625" style="58" customWidth="1"/>
    <col min="15362" max="15362" width="12.7265625" style="58" customWidth="1"/>
    <col min="15363" max="15363" width="0" style="58" hidden="1" customWidth="1"/>
    <col min="15364" max="15364" width="1.7265625" style="58" customWidth="1"/>
    <col min="15365" max="15365" width="16.1796875" style="58" customWidth="1"/>
    <col min="15366" max="15366" width="9.1796875" style="58"/>
    <col min="15367" max="15367" width="2.7265625" style="58" customWidth="1"/>
    <col min="15368" max="15612" width="9.1796875" style="58"/>
    <col min="15613" max="15613" width="7.81640625" style="58" customWidth="1"/>
    <col min="15614" max="15614" width="37.7265625" style="58" customWidth="1"/>
    <col min="15615" max="15615" width="0" style="58" hidden="1" customWidth="1"/>
    <col min="15616" max="15616" width="8.26953125" style="58" customWidth="1"/>
    <col min="15617" max="15617" width="6.7265625" style="58" customWidth="1"/>
    <col min="15618" max="15618" width="12.7265625" style="58" customWidth="1"/>
    <col min="15619" max="15619" width="0" style="58" hidden="1" customWidth="1"/>
    <col min="15620" max="15620" width="1.7265625" style="58" customWidth="1"/>
    <col min="15621" max="15621" width="16.1796875" style="58" customWidth="1"/>
    <col min="15622" max="15622" width="9.1796875" style="58"/>
    <col min="15623" max="15623" width="2.7265625" style="58" customWidth="1"/>
    <col min="15624" max="15868" width="9.1796875" style="58"/>
    <col min="15869" max="15869" width="7.81640625" style="58" customWidth="1"/>
    <col min="15870" max="15870" width="37.7265625" style="58" customWidth="1"/>
    <col min="15871" max="15871" width="0" style="58" hidden="1" customWidth="1"/>
    <col min="15872" max="15872" width="8.26953125" style="58" customWidth="1"/>
    <col min="15873" max="15873" width="6.7265625" style="58" customWidth="1"/>
    <col min="15874" max="15874" width="12.7265625" style="58" customWidth="1"/>
    <col min="15875" max="15875" width="0" style="58" hidden="1" customWidth="1"/>
    <col min="15876" max="15876" width="1.7265625" style="58" customWidth="1"/>
    <col min="15877" max="15877" width="16.1796875" style="58" customWidth="1"/>
    <col min="15878" max="15878" width="9.1796875" style="58"/>
    <col min="15879" max="15879" width="2.7265625" style="58" customWidth="1"/>
    <col min="15880" max="16124" width="9.1796875" style="58"/>
    <col min="16125" max="16125" width="7.81640625" style="58" customWidth="1"/>
    <col min="16126" max="16126" width="37.7265625" style="58" customWidth="1"/>
    <col min="16127" max="16127" width="0" style="58" hidden="1" customWidth="1"/>
    <col min="16128" max="16128" width="8.26953125" style="58" customWidth="1"/>
    <col min="16129" max="16129" width="6.7265625" style="58" customWidth="1"/>
    <col min="16130" max="16130" width="12.7265625" style="58" customWidth="1"/>
    <col min="16131" max="16131" width="0" style="58" hidden="1" customWidth="1"/>
    <col min="16132" max="16132" width="1.7265625" style="58" customWidth="1"/>
    <col min="16133" max="16133" width="16.1796875" style="58" customWidth="1"/>
    <col min="16134" max="16134" width="9.1796875" style="58"/>
    <col min="16135" max="16135" width="2.7265625" style="58" customWidth="1"/>
    <col min="16136" max="16384" width="9.1796875" style="58"/>
  </cols>
  <sheetData>
    <row r="1" spans="1:12" s="27" customFormat="1" ht="31.5" customHeight="1" thickBot="1" x14ac:dyDescent="0.3">
      <c r="A1" s="85" t="s">
        <v>3</v>
      </c>
      <c r="B1" s="86" t="s">
        <v>1</v>
      </c>
      <c r="C1" s="86"/>
      <c r="D1" s="87" t="s">
        <v>2</v>
      </c>
      <c r="E1" s="88" t="s">
        <v>23</v>
      </c>
      <c r="F1" s="87" t="s">
        <v>22</v>
      </c>
      <c r="G1" s="87"/>
      <c r="H1" s="26"/>
      <c r="I1" s="89" t="s">
        <v>24</v>
      </c>
    </row>
    <row r="2" spans="1:12" s="27" customFormat="1" ht="12" customHeight="1" x14ac:dyDescent="0.25">
      <c r="A2" s="90"/>
      <c r="B2" s="91"/>
      <c r="C2" s="91"/>
      <c r="D2" s="92"/>
      <c r="E2" s="93"/>
      <c r="F2" s="92"/>
      <c r="G2" s="92"/>
      <c r="I2" s="92"/>
    </row>
    <row r="3" spans="1:12" x14ac:dyDescent="0.35">
      <c r="A3" s="41" t="s">
        <v>59</v>
      </c>
      <c r="B3" s="40" t="s">
        <v>40</v>
      </c>
      <c r="C3" s="40"/>
      <c r="K3" s="46"/>
      <c r="L3" s="46"/>
    </row>
    <row r="4" spans="1:12" x14ac:dyDescent="0.35">
      <c r="A4" s="41" t="s">
        <v>125</v>
      </c>
      <c r="B4" s="40" t="s">
        <v>126</v>
      </c>
      <c r="C4" s="63"/>
      <c r="E4" s="62"/>
      <c r="K4" s="42"/>
      <c r="L4" s="42"/>
    </row>
    <row r="5" spans="1:12" x14ac:dyDescent="0.35">
      <c r="A5" s="61" t="s">
        <v>127</v>
      </c>
      <c r="B5" s="59" t="s">
        <v>55</v>
      </c>
      <c r="D5" s="83">
        <v>1</v>
      </c>
      <c r="E5" s="62" t="s">
        <v>41</v>
      </c>
      <c r="F5" s="48"/>
      <c r="I5" s="60">
        <f t="shared" ref="I5:I7" si="0">D5*F5</f>
        <v>0</v>
      </c>
    </row>
    <row r="6" spans="1:12" x14ac:dyDescent="0.35">
      <c r="A6" s="61" t="s">
        <v>128</v>
      </c>
      <c r="B6" s="59" t="s">
        <v>129</v>
      </c>
      <c r="C6" s="63"/>
      <c r="D6" s="83">
        <v>1</v>
      </c>
      <c r="E6" s="62" t="s">
        <v>41</v>
      </c>
      <c r="F6" s="48"/>
      <c r="I6" s="60">
        <f t="shared" si="0"/>
        <v>0</v>
      </c>
      <c r="K6" s="42"/>
      <c r="L6" s="42"/>
    </row>
    <row r="7" spans="1:12" x14ac:dyDescent="0.35">
      <c r="A7" s="61" t="s">
        <v>130</v>
      </c>
      <c r="B7" s="59" t="s">
        <v>131</v>
      </c>
      <c r="C7" s="63"/>
      <c r="D7" s="83">
        <v>1</v>
      </c>
      <c r="E7" s="62" t="s">
        <v>41</v>
      </c>
      <c r="F7" s="48"/>
      <c r="I7" s="60">
        <f t="shared" si="0"/>
        <v>0</v>
      </c>
      <c r="K7" s="42"/>
      <c r="L7" s="42"/>
    </row>
    <row r="8" spans="1:12" ht="31.5" thickBot="1" x14ac:dyDescent="0.4">
      <c r="A8" s="38"/>
      <c r="B8" s="43" t="str">
        <f>"Kafli "&amp;A4&amp;" "&amp;B4&amp;" samtals:"</f>
        <v>Kafli 1.1 Aðstaða og undirbúningur framkvæmda samtals:</v>
      </c>
      <c r="C8" s="63" t="s">
        <v>25</v>
      </c>
      <c r="E8" s="62"/>
      <c r="G8" s="60">
        <f t="shared" ref="G8" si="1">INT(F8+0.5)</f>
        <v>0</v>
      </c>
      <c r="I8" s="56">
        <f>SUM(I5:I7)</f>
        <v>0</v>
      </c>
    </row>
    <row r="9" spans="1:12" ht="16" thickTop="1" x14ac:dyDescent="0.35">
      <c r="A9" s="38"/>
      <c r="B9" s="43"/>
      <c r="C9" s="63"/>
      <c r="E9" s="62"/>
      <c r="G9" s="47"/>
      <c r="I9" s="64"/>
    </row>
    <row r="10" spans="1:12" x14ac:dyDescent="0.35">
      <c r="A10" s="41" t="s">
        <v>132</v>
      </c>
      <c r="B10" s="40" t="s">
        <v>141</v>
      </c>
      <c r="C10" s="63"/>
      <c r="E10" s="62"/>
      <c r="K10" s="42"/>
      <c r="L10" s="42"/>
    </row>
    <row r="11" spans="1:12" x14ac:dyDescent="0.35">
      <c r="A11" s="61" t="s">
        <v>133</v>
      </c>
      <c r="B11" s="59" t="s">
        <v>28</v>
      </c>
      <c r="E11" s="62" t="s">
        <v>27</v>
      </c>
      <c r="F11" s="44"/>
    </row>
    <row r="12" spans="1:12" ht="16" customHeight="1" x14ac:dyDescent="0.35">
      <c r="A12" s="61" t="s">
        <v>134</v>
      </c>
      <c r="B12" s="59" t="s">
        <v>77</v>
      </c>
      <c r="E12" s="62"/>
    </row>
    <row r="13" spans="1:12" ht="17.5" customHeight="1" x14ac:dyDescent="0.35">
      <c r="A13" s="38" t="s">
        <v>59</v>
      </c>
      <c r="B13" s="84" t="s">
        <v>33</v>
      </c>
      <c r="D13" s="83">
        <v>300</v>
      </c>
      <c r="E13" s="62" t="s">
        <v>5</v>
      </c>
      <c r="F13" s="60"/>
      <c r="G13" s="60">
        <f t="shared" ref="G13" si="2">INT(F13+0.5)</f>
        <v>0</v>
      </c>
      <c r="I13" s="60">
        <f t="shared" ref="I13" si="3">D13*G13</f>
        <v>0</v>
      </c>
    </row>
    <row r="14" spans="1:12" x14ac:dyDescent="0.35">
      <c r="A14" s="61" t="s">
        <v>135</v>
      </c>
      <c r="B14" s="59" t="s">
        <v>29</v>
      </c>
      <c r="E14" s="62"/>
      <c r="F14" s="44"/>
      <c r="G14" s="60">
        <f t="shared" ref="G14:G110" si="4">INT(F14+0.5)</f>
        <v>0</v>
      </c>
    </row>
    <row r="15" spans="1:12" ht="15" customHeight="1" x14ac:dyDescent="0.35">
      <c r="A15" s="94" t="s">
        <v>59</v>
      </c>
      <c r="B15" s="84" t="s">
        <v>193</v>
      </c>
      <c r="D15" s="83">
        <v>300</v>
      </c>
      <c r="E15" s="62" t="s">
        <v>5</v>
      </c>
      <c r="F15" s="48"/>
      <c r="G15" s="60">
        <f t="shared" si="4"/>
        <v>0</v>
      </c>
      <c r="I15" s="60">
        <f t="shared" ref="I15:I16" si="5">D15*G15</f>
        <v>0</v>
      </c>
    </row>
    <row r="16" spans="1:12" x14ac:dyDescent="0.35">
      <c r="A16" s="61" t="s">
        <v>136</v>
      </c>
      <c r="B16" s="95" t="s">
        <v>70</v>
      </c>
      <c r="D16" s="83">
        <v>880</v>
      </c>
      <c r="E16" s="62" t="s">
        <v>6</v>
      </c>
      <c r="F16" s="48"/>
      <c r="G16" s="60">
        <f t="shared" si="4"/>
        <v>0</v>
      </c>
      <c r="I16" s="60">
        <f t="shared" si="5"/>
        <v>0</v>
      </c>
      <c r="J16" s="50"/>
    </row>
    <row r="17" spans="1:9" x14ac:dyDescent="0.35">
      <c r="A17" s="61" t="s">
        <v>137</v>
      </c>
      <c r="B17" s="59" t="s">
        <v>50</v>
      </c>
      <c r="E17" s="62"/>
      <c r="F17" s="44"/>
      <c r="G17" s="60">
        <f t="shared" si="4"/>
        <v>0</v>
      </c>
    </row>
    <row r="18" spans="1:9" x14ac:dyDescent="0.35">
      <c r="A18" s="38" t="s">
        <v>59</v>
      </c>
      <c r="B18" s="84" t="s">
        <v>78</v>
      </c>
      <c r="D18" s="83">
        <v>800</v>
      </c>
      <c r="E18" s="62" t="s">
        <v>6</v>
      </c>
      <c r="F18" s="48"/>
      <c r="G18" s="60">
        <f t="shared" si="4"/>
        <v>0</v>
      </c>
      <c r="I18" s="60">
        <f t="shared" ref="I18:I30" si="6">D18*G18</f>
        <v>0</v>
      </c>
    </row>
    <row r="19" spans="1:9" x14ac:dyDescent="0.35">
      <c r="A19" s="38" t="s">
        <v>60</v>
      </c>
      <c r="B19" s="84" t="s">
        <v>79</v>
      </c>
      <c r="D19" s="83">
        <v>400</v>
      </c>
      <c r="E19" s="62" t="s">
        <v>6</v>
      </c>
      <c r="F19" s="48"/>
      <c r="G19" s="60">
        <f t="shared" si="4"/>
        <v>0</v>
      </c>
      <c r="I19" s="60">
        <f t="shared" si="6"/>
        <v>0</v>
      </c>
    </row>
    <row r="20" spans="1:9" x14ac:dyDescent="0.35">
      <c r="A20" s="38" t="s">
        <v>61</v>
      </c>
      <c r="B20" s="84" t="s">
        <v>186</v>
      </c>
      <c r="D20" s="83">
        <v>82</v>
      </c>
      <c r="E20" s="62" t="s">
        <v>48</v>
      </c>
      <c r="F20" s="48"/>
      <c r="G20" s="60">
        <f t="shared" si="4"/>
        <v>0</v>
      </c>
      <c r="I20" s="60">
        <f t="shared" si="6"/>
        <v>0</v>
      </c>
    </row>
    <row r="21" spans="1:9" x14ac:dyDescent="0.35">
      <c r="A21" s="38" t="s">
        <v>62</v>
      </c>
      <c r="B21" s="84" t="s">
        <v>99</v>
      </c>
      <c r="D21" s="83">
        <v>590</v>
      </c>
      <c r="E21" s="62" t="s">
        <v>6</v>
      </c>
      <c r="F21" s="48"/>
      <c r="G21" s="60">
        <f t="shared" ref="G21" si="7">INT(F21+0.5)</f>
        <v>0</v>
      </c>
      <c r="I21" s="60">
        <f t="shared" ref="I21" si="8">D21*G21</f>
        <v>0</v>
      </c>
    </row>
    <row r="22" spans="1:9" x14ac:dyDescent="0.35">
      <c r="A22" s="38" t="s">
        <v>66</v>
      </c>
      <c r="B22" s="84" t="s">
        <v>160</v>
      </c>
      <c r="D22" s="83">
        <v>1</v>
      </c>
      <c r="E22" s="62" t="s">
        <v>41</v>
      </c>
      <c r="F22" s="48"/>
      <c r="G22" s="60"/>
      <c r="I22" s="60">
        <f>D22*F22</f>
        <v>0</v>
      </c>
    </row>
    <row r="23" spans="1:9" x14ac:dyDescent="0.35">
      <c r="A23" s="61" t="s">
        <v>138</v>
      </c>
      <c r="B23" s="59" t="s">
        <v>51</v>
      </c>
      <c r="E23" s="58"/>
      <c r="F23" s="48"/>
      <c r="G23" s="60">
        <f t="shared" si="4"/>
        <v>0</v>
      </c>
      <c r="I23" s="50">
        <f t="shared" si="6"/>
        <v>0</v>
      </c>
    </row>
    <row r="24" spans="1:9" x14ac:dyDescent="0.35">
      <c r="A24" s="94" t="s">
        <v>59</v>
      </c>
      <c r="B24" s="84" t="s">
        <v>195</v>
      </c>
      <c r="D24" s="83">
        <v>20</v>
      </c>
      <c r="E24" s="62" t="s">
        <v>48</v>
      </c>
      <c r="F24" s="48"/>
      <c r="G24" s="60">
        <f t="shared" si="4"/>
        <v>0</v>
      </c>
      <c r="I24" s="60">
        <f t="shared" si="6"/>
        <v>0</v>
      </c>
    </row>
    <row r="25" spans="1:9" x14ac:dyDescent="0.35">
      <c r="A25" s="94" t="s">
        <v>60</v>
      </c>
      <c r="B25" s="84" t="s">
        <v>187</v>
      </c>
      <c r="D25" s="83">
        <v>1</v>
      </c>
      <c r="E25" s="62" t="s">
        <v>68</v>
      </c>
      <c r="F25" s="96"/>
      <c r="G25" s="47">
        <f t="shared" si="4"/>
        <v>0</v>
      </c>
      <c r="I25" s="60">
        <f t="shared" si="6"/>
        <v>0</v>
      </c>
    </row>
    <row r="26" spans="1:9" x14ac:dyDescent="0.35">
      <c r="A26" s="94" t="s">
        <v>61</v>
      </c>
      <c r="B26" s="84" t="s">
        <v>188</v>
      </c>
      <c r="D26" s="83">
        <v>2</v>
      </c>
      <c r="E26" s="62" t="s">
        <v>67</v>
      </c>
      <c r="F26" s="48"/>
      <c r="G26" s="47"/>
      <c r="I26" s="60">
        <f>D26*F26</f>
        <v>0</v>
      </c>
    </row>
    <row r="27" spans="1:9" ht="17" customHeight="1" x14ac:dyDescent="0.35">
      <c r="A27" s="94" t="s">
        <v>62</v>
      </c>
      <c r="B27" s="84" t="s">
        <v>159</v>
      </c>
      <c r="D27" s="83">
        <v>1</v>
      </c>
      <c r="E27" s="62" t="s">
        <v>41</v>
      </c>
      <c r="F27" s="48"/>
      <c r="G27" s="60">
        <f>INT(F27+0.5)</f>
        <v>0</v>
      </c>
      <c r="I27" s="60">
        <f t="shared" si="6"/>
        <v>0</v>
      </c>
    </row>
    <row r="28" spans="1:9" x14ac:dyDescent="0.35">
      <c r="A28" s="94" t="s">
        <v>63</v>
      </c>
      <c r="B28" s="84" t="s">
        <v>161</v>
      </c>
      <c r="D28" s="83">
        <v>1</v>
      </c>
      <c r="E28" s="62" t="s">
        <v>41</v>
      </c>
      <c r="F28" s="48"/>
      <c r="G28" s="60">
        <f>INT(F28+0.5)</f>
        <v>0</v>
      </c>
      <c r="I28" s="60">
        <f t="shared" si="6"/>
        <v>0</v>
      </c>
    </row>
    <row r="29" spans="1:9" x14ac:dyDescent="0.35">
      <c r="A29" s="94" t="s">
        <v>64</v>
      </c>
      <c r="B29" s="84" t="s">
        <v>189</v>
      </c>
      <c r="D29" s="83">
        <v>3</v>
      </c>
      <c r="E29" s="62" t="s">
        <v>67</v>
      </c>
      <c r="F29" s="96"/>
      <c r="G29" s="47"/>
      <c r="I29" s="60">
        <f>D29*F29</f>
        <v>0</v>
      </c>
    </row>
    <row r="30" spans="1:9" x14ac:dyDescent="0.35">
      <c r="A30" s="61" t="s">
        <v>139</v>
      </c>
      <c r="B30" s="59" t="s">
        <v>52</v>
      </c>
      <c r="E30" s="58"/>
      <c r="F30" s="44"/>
      <c r="G30" s="47">
        <f t="shared" si="4"/>
        <v>0</v>
      </c>
      <c r="I30" s="50">
        <f t="shared" si="6"/>
        <v>0</v>
      </c>
    </row>
    <row r="31" spans="1:9" x14ac:dyDescent="0.35">
      <c r="A31" s="94" t="s">
        <v>59</v>
      </c>
      <c r="B31" s="84" t="s">
        <v>162</v>
      </c>
      <c r="D31" s="83">
        <v>2</v>
      </c>
      <c r="E31" s="62" t="s">
        <v>68</v>
      </c>
      <c r="F31" s="48"/>
      <c r="G31" s="60">
        <f t="shared" ref="G31" si="9">INT(F31+0.5)</f>
        <v>0</v>
      </c>
      <c r="I31" s="60">
        <f t="shared" ref="I31" si="10">D31*G31</f>
        <v>0</v>
      </c>
    </row>
    <row r="32" spans="1:9" x14ac:dyDescent="0.35">
      <c r="A32" s="94" t="s">
        <v>60</v>
      </c>
      <c r="B32" s="84" t="s">
        <v>158</v>
      </c>
      <c r="D32" s="83">
        <v>1</v>
      </c>
      <c r="E32" s="62" t="s">
        <v>68</v>
      </c>
      <c r="F32" s="48"/>
      <c r="G32" s="60">
        <f t="shared" ref="G32" si="11">INT(F32+0.5)</f>
        <v>0</v>
      </c>
      <c r="I32" s="60">
        <f t="shared" ref="I32" si="12">D32*G32</f>
        <v>0</v>
      </c>
    </row>
    <row r="33" spans="1:12" ht="14.25" customHeight="1" x14ac:dyDescent="0.35">
      <c r="A33" s="94" t="s">
        <v>61</v>
      </c>
      <c r="B33" s="84" t="s">
        <v>140</v>
      </c>
      <c r="D33" s="83">
        <v>1</v>
      </c>
      <c r="E33" s="62" t="s">
        <v>68</v>
      </c>
      <c r="F33" s="48"/>
      <c r="G33" s="60">
        <f t="shared" ref="G33" si="13">INT(F33+0.5)</f>
        <v>0</v>
      </c>
      <c r="I33" s="60">
        <f t="shared" ref="I33" si="14">D33*G33</f>
        <v>0</v>
      </c>
    </row>
    <row r="34" spans="1:12" ht="14.25" customHeight="1" x14ac:dyDescent="0.35">
      <c r="A34" s="94" t="s">
        <v>62</v>
      </c>
      <c r="B34" s="84" t="s">
        <v>194</v>
      </c>
      <c r="D34" s="83">
        <v>1</v>
      </c>
      <c r="E34" s="62" t="s">
        <v>68</v>
      </c>
      <c r="F34" s="48"/>
      <c r="G34" s="60">
        <f t="shared" ref="G34" si="15">INT(F34+0.5)</f>
        <v>0</v>
      </c>
      <c r="I34" s="60">
        <f t="shared" ref="I34" si="16">D34*G34</f>
        <v>0</v>
      </c>
    </row>
    <row r="36" spans="1:12" ht="14.25" customHeight="1" x14ac:dyDescent="0.35">
      <c r="A36" s="94"/>
      <c r="B36" s="84"/>
      <c r="E36" s="62"/>
      <c r="F36" s="97"/>
      <c r="G36" s="60"/>
      <c r="I36" s="47"/>
    </row>
    <row r="37" spans="1:12" ht="15.75" customHeight="1" x14ac:dyDescent="0.35">
      <c r="A37" s="38"/>
      <c r="B37" s="98"/>
      <c r="E37" s="62"/>
      <c r="F37" s="44"/>
      <c r="G37" s="60">
        <f t="shared" si="4"/>
        <v>0</v>
      </c>
      <c r="I37" s="50">
        <f t="shared" ref="I37" si="17">D37*G37</f>
        <v>0</v>
      </c>
    </row>
    <row r="38" spans="1:12" ht="16" thickBot="1" x14ac:dyDescent="0.4">
      <c r="A38" s="38"/>
      <c r="B38" s="45" t="str">
        <f>"Kafli "&amp;A10&amp;" "&amp;B10&amp;" samtals:"</f>
        <v>Kafli 1.2 JARÐVINNA samtals:</v>
      </c>
      <c r="C38" s="63" t="s">
        <v>25</v>
      </c>
      <c r="E38" s="62"/>
      <c r="G38" s="60">
        <f t="shared" si="4"/>
        <v>0</v>
      </c>
      <c r="I38" s="56">
        <f>SUM(I5:I37)</f>
        <v>0</v>
      </c>
    </row>
    <row r="39" spans="1:12" ht="16" thickTop="1" x14ac:dyDescent="0.35">
      <c r="A39" s="61"/>
      <c r="G39" s="60">
        <f t="shared" si="4"/>
        <v>0</v>
      </c>
    </row>
    <row r="40" spans="1:12" x14ac:dyDescent="0.35">
      <c r="A40" s="41" t="s">
        <v>142</v>
      </c>
      <c r="B40" s="63" t="s">
        <v>71</v>
      </c>
      <c r="C40" s="63"/>
      <c r="E40" s="62"/>
      <c r="G40" s="60">
        <f t="shared" si="4"/>
        <v>0</v>
      </c>
    </row>
    <row r="41" spans="1:12" x14ac:dyDescent="0.35">
      <c r="A41" s="61" t="s">
        <v>143</v>
      </c>
      <c r="B41" s="59" t="s">
        <v>53</v>
      </c>
      <c r="E41" s="62"/>
      <c r="G41" s="50">
        <f t="shared" si="4"/>
        <v>0</v>
      </c>
      <c r="I41" s="50">
        <f t="shared" ref="I41" si="18">D41*G41</f>
        <v>0</v>
      </c>
    </row>
    <row r="42" spans="1:12" x14ac:dyDescent="0.35">
      <c r="A42" s="38" t="s">
        <v>59</v>
      </c>
      <c r="B42" s="84" t="s">
        <v>91</v>
      </c>
      <c r="E42" s="62"/>
      <c r="F42" s="99"/>
      <c r="G42" s="47">
        <f t="shared" ref="G42:G43" si="19">INT(F42+0.5)</f>
        <v>0</v>
      </c>
      <c r="H42" s="37"/>
      <c r="I42" s="100">
        <f t="shared" ref="I42:I43" si="20">D42*G42</f>
        <v>0</v>
      </c>
    </row>
    <row r="43" spans="1:12" x14ac:dyDescent="0.35">
      <c r="A43" s="38"/>
      <c r="B43" s="84" t="s">
        <v>224</v>
      </c>
      <c r="D43" s="83">
        <v>35</v>
      </c>
      <c r="E43" s="62" t="s">
        <v>48</v>
      </c>
      <c r="F43" s="48"/>
      <c r="G43" s="60">
        <f t="shared" si="19"/>
        <v>0</v>
      </c>
      <c r="I43" s="60">
        <f t="shared" si="20"/>
        <v>0</v>
      </c>
    </row>
    <row r="44" spans="1:12" x14ac:dyDescent="0.35">
      <c r="A44" s="38"/>
      <c r="G44" s="60">
        <f t="shared" si="4"/>
        <v>0</v>
      </c>
    </row>
    <row r="45" spans="1:12" ht="16" thickBot="1" x14ac:dyDescent="0.4">
      <c r="B45" s="63" t="str">
        <f>"Kafli "&amp;A40&amp;" "&amp;B40&amp;" samtals:"</f>
        <v>Kafli 1.3 MANNVIRKI  samtals:</v>
      </c>
      <c r="C45" s="63" t="s">
        <v>25</v>
      </c>
      <c r="E45" s="62"/>
      <c r="G45" s="60">
        <f t="shared" si="4"/>
        <v>0</v>
      </c>
      <c r="I45" s="56">
        <f>SUM(I41:I44)</f>
        <v>0</v>
      </c>
      <c r="K45" s="46"/>
      <c r="L45" s="46"/>
    </row>
    <row r="46" spans="1:12" ht="16" thickTop="1" x14ac:dyDescent="0.35">
      <c r="B46" s="63"/>
      <c r="C46" s="63"/>
      <c r="E46" s="62"/>
      <c r="G46" s="60"/>
      <c r="I46" s="64"/>
      <c r="K46" s="46"/>
      <c r="L46" s="46"/>
    </row>
    <row r="47" spans="1:12" x14ac:dyDescent="0.35">
      <c r="A47" s="41" t="s">
        <v>147</v>
      </c>
      <c r="B47" s="63" t="s">
        <v>40</v>
      </c>
      <c r="C47" s="63"/>
      <c r="E47" s="62"/>
      <c r="G47" s="60">
        <f>INT(F47+0.5)</f>
        <v>0</v>
      </c>
      <c r="I47" s="57"/>
      <c r="K47" s="46"/>
      <c r="L47" s="46"/>
    </row>
    <row r="48" spans="1:12" x14ac:dyDescent="0.35">
      <c r="A48" s="61" t="s">
        <v>149</v>
      </c>
      <c r="B48" s="59" t="s">
        <v>30</v>
      </c>
      <c r="C48" s="63"/>
      <c r="E48" s="62"/>
      <c r="G48" s="60">
        <f>INT(F48+0.5)</f>
        <v>0</v>
      </c>
      <c r="I48" s="50">
        <f>D48*G48</f>
        <v>0</v>
      </c>
      <c r="K48" s="46"/>
      <c r="L48" s="46"/>
    </row>
    <row r="49" spans="1:12" x14ac:dyDescent="0.35">
      <c r="A49" s="38" t="s">
        <v>59</v>
      </c>
      <c r="B49" s="84" t="s">
        <v>196</v>
      </c>
      <c r="C49" s="63"/>
      <c r="E49" s="62"/>
      <c r="G49" s="60"/>
      <c r="K49" s="46"/>
      <c r="L49" s="46"/>
    </row>
    <row r="50" spans="1:12" x14ac:dyDescent="0.35">
      <c r="A50" s="38"/>
      <c r="B50" s="84" t="s">
        <v>144</v>
      </c>
      <c r="C50" s="63"/>
      <c r="D50" s="83">
        <v>400</v>
      </c>
      <c r="E50" s="62" t="s">
        <v>6</v>
      </c>
      <c r="F50" s="48"/>
      <c r="G50" s="60" t="e">
        <f>INT(#REF!+0.5)</f>
        <v>#REF!</v>
      </c>
      <c r="I50" s="60">
        <f>D50*F50</f>
        <v>0</v>
      </c>
      <c r="K50" s="46"/>
      <c r="L50" s="46"/>
    </row>
    <row r="51" spans="1:12" x14ac:dyDescent="0.35">
      <c r="A51" s="38"/>
      <c r="B51" s="84" t="s">
        <v>145</v>
      </c>
      <c r="C51" s="63"/>
      <c r="D51" s="83">
        <v>175</v>
      </c>
      <c r="E51" s="62" t="s">
        <v>6</v>
      </c>
      <c r="G51" s="60">
        <f>INT(F50+0.5)</f>
        <v>0</v>
      </c>
      <c r="I51" s="60">
        <f>D51*F51</f>
        <v>0</v>
      </c>
      <c r="K51" s="46"/>
      <c r="L51" s="46"/>
    </row>
    <row r="52" spans="1:12" x14ac:dyDescent="0.35">
      <c r="A52" s="38"/>
      <c r="B52" s="84" t="s">
        <v>146</v>
      </c>
      <c r="C52" s="63"/>
      <c r="D52" s="83">
        <v>170</v>
      </c>
      <c r="E52" s="62" t="s">
        <v>6</v>
      </c>
      <c r="F52" s="48"/>
      <c r="G52" s="60"/>
      <c r="I52" s="60">
        <f>D52*F52</f>
        <v>0</v>
      </c>
      <c r="K52" s="46"/>
      <c r="L52" s="46"/>
    </row>
    <row r="53" spans="1:12" x14ac:dyDescent="0.35">
      <c r="A53" s="38"/>
      <c r="B53" s="84" t="s">
        <v>190</v>
      </c>
      <c r="C53" s="63"/>
      <c r="D53" s="83">
        <v>85</v>
      </c>
      <c r="E53" s="62" t="s">
        <v>6</v>
      </c>
      <c r="F53" s="48"/>
      <c r="G53" s="60">
        <f>INT(F53+0.5)</f>
        <v>0</v>
      </c>
      <c r="I53" s="60">
        <f>D53*G53</f>
        <v>0</v>
      </c>
      <c r="K53" s="46"/>
      <c r="L53" s="46"/>
    </row>
    <row r="54" spans="1:12" x14ac:dyDescent="0.35">
      <c r="A54" s="38"/>
      <c r="B54" s="84" t="s">
        <v>85</v>
      </c>
      <c r="C54" s="63"/>
      <c r="D54" s="83">
        <v>24</v>
      </c>
      <c r="E54" s="62" t="s">
        <v>86</v>
      </c>
      <c r="F54" s="48"/>
      <c r="G54" s="60">
        <f t="shared" ref="G54" si="21">INT(F54+0.5)</f>
        <v>0</v>
      </c>
      <c r="I54" s="60">
        <f t="shared" ref="I54" si="22">D54*G54</f>
        <v>0</v>
      </c>
      <c r="K54" s="46"/>
      <c r="L54" s="46"/>
    </row>
    <row r="55" spans="1:12" x14ac:dyDescent="0.35">
      <c r="A55" s="61" t="s">
        <v>150</v>
      </c>
      <c r="B55" s="59" t="s">
        <v>26</v>
      </c>
      <c r="C55" s="63"/>
      <c r="D55" s="83">
        <v>60</v>
      </c>
      <c r="E55" s="62" t="s">
        <v>48</v>
      </c>
      <c r="F55" s="48"/>
      <c r="G55" s="60">
        <f>INT(F55+0.5)</f>
        <v>0</v>
      </c>
      <c r="I55" s="60">
        <f t="shared" ref="I55:I69" si="23">D55*G55</f>
        <v>0</v>
      </c>
      <c r="K55" s="46"/>
      <c r="L55" s="46"/>
    </row>
    <row r="56" spans="1:12" x14ac:dyDescent="0.35">
      <c r="A56" s="61" t="s">
        <v>151</v>
      </c>
      <c r="B56" s="59" t="s">
        <v>87</v>
      </c>
      <c r="E56" s="62"/>
      <c r="F56" s="44"/>
      <c r="K56" s="46"/>
      <c r="L56" s="46"/>
    </row>
    <row r="57" spans="1:12" x14ac:dyDescent="0.35">
      <c r="A57" s="38"/>
      <c r="B57" s="84" t="s">
        <v>88</v>
      </c>
      <c r="D57" s="83">
        <v>100</v>
      </c>
      <c r="E57" s="62" t="s">
        <v>48</v>
      </c>
      <c r="F57" s="48"/>
      <c r="G57" s="60">
        <f t="shared" ref="G57" si="24">INT(F57+0.5)</f>
        <v>0</v>
      </c>
      <c r="I57" s="60">
        <f t="shared" ref="I57" si="25">D57*G57</f>
        <v>0</v>
      </c>
      <c r="K57" s="46"/>
      <c r="L57" s="46"/>
    </row>
    <row r="58" spans="1:12" x14ac:dyDescent="0.35">
      <c r="A58" s="38"/>
      <c r="B58" s="84" t="s">
        <v>89</v>
      </c>
      <c r="D58" s="83">
        <v>12</v>
      </c>
      <c r="E58" s="62" t="s">
        <v>48</v>
      </c>
      <c r="F58" s="97"/>
      <c r="G58" s="60">
        <f>INT(F58+0.5)</f>
        <v>0</v>
      </c>
      <c r="I58" s="60">
        <f>D58*G58</f>
        <v>0</v>
      </c>
      <c r="K58" s="46"/>
      <c r="L58" s="46"/>
    </row>
    <row r="59" spans="1:12" ht="31" x14ac:dyDescent="0.35">
      <c r="A59" s="101" t="s">
        <v>152</v>
      </c>
      <c r="B59" s="59" t="s">
        <v>191</v>
      </c>
      <c r="C59" s="63"/>
      <c r="D59" s="83">
        <v>120</v>
      </c>
      <c r="E59" s="62" t="s">
        <v>6</v>
      </c>
      <c r="F59" s="48"/>
      <c r="G59" s="60"/>
      <c r="H59" s="102"/>
      <c r="I59" s="60">
        <v>0</v>
      </c>
      <c r="J59" s="102"/>
      <c r="K59" s="46"/>
      <c r="L59" s="102"/>
    </row>
    <row r="60" spans="1:12" x14ac:dyDescent="0.35">
      <c r="A60" s="61" t="s">
        <v>153</v>
      </c>
      <c r="B60" s="59" t="s">
        <v>80</v>
      </c>
      <c r="D60" s="83">
        <v>1080</v>
      </c>
      <c r="E60" s="62" t="s">
        <v>6</v>
      </c>
      <c r="F60" s="48"/>
      <c r="G60" s="60">
        <f>INT(F60+0.5)</f>
        <v>0</v>
      </c>
      <c r="I60" s="60">
        <f>D60*G60</f>
        <v>0</v>
      </c>
    </row>
    <row r="61" spans="1:12" x14ac:dyDescent="0.35">
      <c r="A61" s="61" t="s">
        <v>154</v>
      </c>
      <c r="B61" s="59" t="s">
        <v>73</v>
      </c>
      <c r="E61" s="62" t="s">
        <v>74</v>
      </c>
      <c r="F61" s="48"/>
      <c r="G61" s="60">
        <f>INT(F61+0.5)</f>
        <v>0</v>
      </c>
      <c r="I61" s="60">
        <f>D61*G61</f>
        <v>0</v>
      </c>
    </row>
    <row r="62" spans="1:12" x14ac:dyDescent="0.35">
      <c r="A62" s="61" t="s">
        <v>155</v>
      </c>
      <c r="B62" s="59" t="s">
        <v>31</v>
      </c>
      <c r="D62" s="83">
        <v>70</v>
      </c>
      <c r="E62" s="62" t="s">
        <v>48</v>
      </c>
      <c r="F62" s="48"/>
      <c r="G62" s="60">
        <f>INT(F62+0.5)</f>
        <v>0</v>
      </c>
      <c r="I62" s="60">
        <f>D62*G62</f>
        <v>0</v>
      </c>
    </row>
    <row r="63" spans="1:12" ht="15" customHeight="1" x14ac:dyDescent="0.35">
      <c r="A63" s="61" t="s">
        <v>156</v>
      </c>
      <c r="B63" s="59" t="s">
        <v>92</v>
      </c>
      <c r="E63" s="62"/>
      <c r="F63" s="99"/>
      <c r="G63" s="60">
        <f t="shared" ref="G63" si="26">INT(F63+0.5)</f>
        <v>0</v>
      </c>
      <c r="I63" s="100">
        <f t="shared" ref="I63" si="27">D63*G63</f>
        <v>0</v>
      </c>
    </row>
    <row r="64" spans="1:12" x14ac:dyDescent="0.35">
      <c r="A64" s="38" t="s">
        <v>59</v>
      </c>
      <c r="B64" s="84" t="s">
        <v>93</v>
      </c>
      <c r="E64" s="62"/>
      <c r="F64" s="62"/>
      <c r="G64" s="62"/>
      <c r="H64" s="62"/>
      <c r="I64" s="62"/>
    </row>
    <row r="65" spans="1:9" x14ac:dyDescent="0.35">
      <c r="A65" s="38"/>
      <c r="B65" s="103" t="s">
        <v>100</v>
      </c>
      <c r="C65" s="63"/>
      <c r="D65" s="83">
        <v>290</v>
      </c>
      <c r="E65" s="62" t="s">
        <v>6</v>
      </c>
      <c r="F65" s="48"/>
      <c r="I65" s="60">
        <f t="shared" ref="I65" si="28">F65*D65</f>
        <v>0</v>
      </c>
    </row>
    <row r="66" spans="1:9" x14ac:dyDescent="0.35">
      <c r="A66" s="38" t="s">
        <v>60</v>
      </c>
      <c r="B66" s="59" t="s">
        <v>94</v>
      </c>
      <c r="E66" s="62"/>
      <c r="F66" s="44"/>
    </row>
    <row r="67" spans="1:9" x14ac:dyDescent="0.35">
      <c r="A67" s="38"/>
      <c r="B67" s="103" t="s">
        <v>95</v>
      </c>
      <c r="D67" s="83">
        <v>90</v>
      </c>
      <c r="E67" s="62" t="s">
        <v>6</v>
      </c>
      <c r="F67" s="48"/>
      <c r="G67" s="60">
        <f t="shared" ref="G67" si="29">INT(F67+0.5)</f>
        <v>0</v>
      </c>
      <c r="I67" s="60">
        <f t="shared" ref="I67" si="30">D67*G67</f>
        <v>0</v>
      </c>
    </row>
    <row r="68" spans="1:9" x14ac:dyDescent="0.35">
      <c r="A68" s="38"/>
      <c r="B68" s="103" t="s">
        <v>96</v>
      </c>
      <c r="D68" s="83">
        <v>75</v>
      </c>
      <c r="E68" s="62" t="s">
        <v>6</v>
      </c>
      <c r="F68" s="48"/>
      <c r="G68" s="60">
        <f>INT(F68+0.5)</f>
        <v>0</v>
      </c>
      <c r="I68" s="60">
        <f t="shared" si="23"/>
        <v>0</v>
      </c>
    </row>
    <row r="69" spans="1:9" x14ac:dyDescent="0.35">
      <c r="A69" s="38"/>
      <c r="B69" s="103" t="s">
        <v>97</v>
      </c>
      <c r="D69" s="83">
        <v>55</v>
      </c>
      <c r="E69" s="62" t="s">
        <v>6</v>
      </c>
      <c r="F69" s="48"/>
      <c r="G69" s="60">
        <f>INT(F69+0.5)</f>
        <v>0</v>
      </c>
      <c r="I69" s="60">
        <f t="shared" si="23"/>
        <v>0</v>
      </c>
    </row>
    <row r="70" spans="1:9" x14ac:dyDescent="0.35">
      <c r="A70" s="38"/>
      <c r="B70" s="103" t="s">
        <v>98</v>
      </c>
      <c r="D70" s="83">
        <v>70</v>
      </c>
      <c r="E70" s="62" t="s">
        <v>6</v>
      </c>
      <c r="F70" s="48"/>
      <c r="G70" s="60">
        <f t="shared" ref="G70:G72" si="31">INT(F70+0.5)</f>
        <v>0</v>
      </c>
      <c r="I70" s="60">
        <f t="shared" ref="I70" si="32">D70*G70</f>
        <v>0</v>
      </c>
    </row>
    <row r="71" spans="1:9" x14ac:dyDescent="0.35">
      <c r="A71" s="38"/>
      <c r="B71" s="103" t="s">
        <v>90</v>
      </c>
      <c r="D71" s="83">
        <v>590</v>
      </c>
      <c r="E71" s="62" t="s">
        <v>6</v>
      </c>
      <c r="F71" s="48"/>
      <c r="G71" s="60">
        <f t="shared" ref="G71" si="33">INT(F71+0.5)</f>
        <v>0</v>
      </c>
      <c r="I71" s="60">
        <f t="shared" ref="I71:I72" si="34">D71*G71</f>
        <v>0</v>
      </c>
    </row>
    <row r="72" spans="1:9" x14ac:dyDescent="0.35">
      <c r="A72" s="61" t="s">
        <v>192</v>
      </c>
      <c r="B72" s="59" t="s">
        <v>197</v>
      </c>
      <c r="D72" s="83">
        <v>100</v>
      </c>
      <c r="E72" s="58" t="s">
        <v>48</v>
      </c>
      <c r="F72" s="48"/>
      <c r="G72" s="60">
        <f t="shared" si="31"/>
        <v>0</v>
      </c>
      <c r="I72" s="60">
        <f t="shared" si="34"/>
        <v>0</v>
      </c>
    </row>
    <row r="74" spans="1:9" x14ac:dyDescent="0.35">
      <c r="A74" s="61"/>
      <c r="B74" s="98"/>
      <c r="E74" s="62"/>
      <c r="F74" s="44"/>
    </row>
    <row r="75" spans="1:9" ht="16" thickBot="1" x14ac:dyDescent="0.4">
      <c r="A75" s="61"/>
      <c r="B75" s="63" t="str">
        <f>"Kafli "&amp;A47&amp;" "&amp;B47&amp;" samtals:"</f>
        <v>Kafli 1.4 FRÁGANGUR YFIRBORÐS samtals:</v>
      </c>
      <c r="C75" s="63" t="s">
        <v>25</v>
      </c>
      <c r="E75" s="62"/>
      <c r="I75" s="56">
        <f>SUM(I50:I74)</f>
        <v>0</v>
      </c>
    </row>
    <row r="76" spans="1:9" ht="16" thickTop="1" x14ac:dyDescent="0.35">
      <c r="A76" s="61"/>
      <c r="B76" s="63"/>
      <c r="C76" s="63"/>
      <c r="E76" s="62"/>
      <c r="I76" s="64"/>
    </row>
    <row r="77" spans="1:9" x14ac:dyDescent="0.35">
      <c r="A77" s="61"/>
      <c r="B77" s="63"/>
      <c r="C77" s="63"/>
      <c r="E77" s="62"/>
      <c r="I77" s="64"/>
    </row>
    <row r="78" spans="1:9" x14ac:dyDescent="0.35">
      <c r="B78" s="63"/>
      <c r="C78" s="63"/>
      <c r="E78" s="62"/>
      <c r="G78" s="60"/>
      <c r="I78" s="64"/>
    </row>
    <row r="79" spans="1:9" x14ac:dyDescent="0.35">
      <c r="A79" s="41" t="s">
        <v>157</v>
      </c>
      <c r="B79" s="63" t="s">
        <v>81</v>
      </c>
      <c r="C79" s="63"/>
      <c r="E79" s="62"/>
      <c r="G79" s="60">
        <f t="shared" ref="G79:G83" si="35">INT(F79+0.5)</f>
        <v>0</v>
      </c>
      <c r="I79" s="57"/>
    </row>
    <row r="80" spans="1:9" x14ac:dyDescent="0.35">
      <c r="A80" s="61" t="s">
        <v>148</v>
      </c>
      <c r="B80" s="59" t="s">
        <v>82</v>
      </c>
      <c r="C80" s="63"/>
      <c r="E80" s="62"/>
    </row>
    <row r="81" spans="1:9" x14ac:dyDescent="0.35">
      <c r="A81" s="38" t="s">
        <v>59</v>
      </c>
      <c r="B81" s="84" t="s">
        <v>65</v>
      </c>
      <c r="D81" s="83">
        <v>1200</v>
      </c>
      <c r="E81" s="62" t="s">
        <v>6</v>
      </c>
      <c r="F81" s="48"/>
      <c r="G81" s="60">
        <f t="shared" ref="G81" si="36">INT(F81+0.5)</f>
        <v>0</v>
      </c>
      <c r="I81" s="60">
        <f t="shared" ref="I81" si="37">D81*G81</f>
        <v>0</v>
      </c>
    </row>
    <row r="82" spans="1:9" x14ac:dyDescent="0.35">
      <c r="A82" s="61" t="s">
        <v>163</v>
      </c>
      <c r="B82" s="59" t="s">
        <v>83</v>
      </c>
      <c r="C82" s="63"/>
      <c r="G82" s="60">
        <f t="shared" si="35"/>
        <v>0</v>
      </c>
      <c r="I82" s="50">
        <f t="shared" ref="I82:I83" si="38">F82*D82</f>
        <v>0</v>
      </c>
    </row>
    <row r="83" spans="1:9" x14ac:dyDescent="0.35">
      <c r="A83" s="38" t="s">
        <v>59</v>
      </c>
      <c r="B83" s="84" t="s">
        <v>54</v>
      </c>
      <c r="C83" s="63"/>
      <c r="D83" s="83">
        <v>50</v>
      </c>
      <c r="E83" s="62" t="s">
        <v>5</v>
      </c>
      <c r="F83" s="60"/>
      <c r="G83" s="47">
        <f t="shared" si="35"/>
        <v>0</v>
      </c>
      <c r="I83" s="60">
        <f t="shared" si="38"/>
        <v>0</v>
      </c>
    </row>
    <row r="84" spans="1:9" x14ac:dyDescent="0.35">
      <c r="A84" s="38"/>
      <c r="B84" s="84"/>
      <c r="C84" s="63"/>
      <c r="E84" s="62"/>
      <c r="F84" s="47"/>
      <c r="G84" s="47"/>
      <c r="I84" s="47"/>
    </row>
    <row r="85" spans="1:9" x14ac:dyDescent="0.35">
      <c r="A85" s="61"/>
      <c r="E85" s="62"/>
    </row>
    <row r="86" spans="1:9" ht="15.75" customHeight="1" thickBot="1" x14ac:dyDescent="0.4">
      <c r="A86" s="61"/>
      <c r="B86" s="63" t="str">
        <f>"Kafli "&amp;A79&amp;" "&amp;B79&amp;" samtals:"</f>
        <v>Kafli 1.5 RÆKTUNARSVÆÐI samtals:</v>
      </c>
      <c r="C86" s="63" t="s">
        <v>25</v>
      </c>
      <c r="E86" s="62"/>
      <c r="I86" s="56">
        <f>SUM(I80:I83)</f>
        <v>0</v>
      </c>
    </row>
    <row r="87" spans="1:9" ht="15.75" customHeight="1" thickTop="1" x14ac:dyDescent="0.35">
      <c r="A87" s="61"/>
      <c r="B87" s="63"/>
      <c r="C87" s="63"/>
      <c r="E87" s="62"/>
      <c r="I87" s="64"/>
    </row>
    <row r="88" spans="1:9" x14ac:dyDescent="0.35">
      <c r="B88" s="63"/>
      <c r="C88" s="63"/>
      <c r="E88" s="62"/>
      <c r="G88" s="60"/>
      <c r="I88" s="64"/>
    </row>
    <row r="89" spans="1:9" x14ac:dyDescent="0.35">
      <c r="A89" s="41" t="s">
        <v>164</v>
      </c>
      <c r="B89" s="63" t="s">
        <v>69</v>
      </c>
      <c r="C89" s="63"/>
      <c r="E89" s="62"/>
      <c r="G89" s="60">
        <f t="shared" ref="G89:G102" si="39">INT(F89+0.5)</f>
        <v>0</v>
      </c>
      <c r="I89" s="57"/>
    </row>
    <row r="90" spans="1:9" x14ac:dyDescent="0.35">
      <c r="A90" s="61" t="s">
        <v>170</v>
      </c>
      <c r="B90" s="59" t="s">
        <v>165</v>
      </c>
      <c r="C90" s="63"/>
      <c r="G90" s="60">
        <f t="shared" si="39"/>
        <v>0</v>
      </c>
      <c r="I90" s="50">
        <f t="shared" ref="I90:I102" si="40">F90*D90</f>
        <v>0</v>
      </c>
    </row>
    <row r="91" spans="1:9" x14ac:dyDescent="0.35">
      <c r="A91" s="38" t="s">
        <v>59</v>
      </c>
      <c r="B91" s="84" t="s">
        <v>198</v>
      </c>
      <c r="C91" s="63"/>
      <c r="D91" s="83">
        <v>5</v>
      </c>
      <c r="E91" s="62" t="s">
        <v>67</v>
      </c>
      <c r="F91" s="60"/>
      <c r="G91" s="60">
        <f t="shared" si="39"/>
        <v>0</v>
      </c>
      <c r="I91" s="60">
        <f t="shared" si="40"/>
        <v>0</v>
      </c>
    </row>
    <row r="92" spans="1:9" x14ac:dyDescent="0.35">
      <c r="A92" s="38" t="s">
        <v>60</v>
      </c>
      <c r="B92" s="84" t="s">
        <v>199</v>
      </c>
      <c r="C92" s="63"/>
      <c r="D92" s="83">
        <v>3</v>
      </c>
      <c r="E92" s="62" t="s">
        <v>67</v>
      </c>
      <c r="F92" s="60"/>
      <c r="G92" s="60">
        <f t="shared" si="39"/>
        <v>0</v>
      </c>
      <c r="I92" s="60">
        <f t="shared" si="40"/>
        <v>0</v>
      </c>
    </row>
    <row r="93" spans="1:9" x14ac:dyDescent="0.35">
      <c r="A93" s="38" t="s">
        <v>61</v>
      </c>
      <c r="B93" s="84" t="s">
        <v>167</v>
      </c>
      <c r="C93" s="63"/>
      <c r="D93" s="83">
        <v>1</v>
      </c>
      <c r="E93" s="62" t="s">
        <v>67</v>
      </c>
      <c r="F93" s="60"/>
      <c r="G93" s="60">
        <f t="shared" si="39"/>
        <v>0</v>
      </c>
      <c r="I93" s="60">
        <f t="shared" si="40"/>
        <v>0</v>
      </c>
    </row>
    <row r="94" spans="1:9" ht="15.75" customHeight="1" x14ac:dyDescent="0.35">
      <c r="A94" s="38" t="s">
        <v>62</v>
      </c>
      <c r="B94" s="84" t="s">
        <v>166</v>
      </c>
      <c r="C94" s="63"/>
      <c r="D94" s="83">
        <v>3</v>
      </c>
      <c r="E94" s="62" t="s">
        <v>67</v>
      </c>
      <c r="F94" s="60"/>
      <c r="G94" s="60">
        <f t="shared" si="39"/>
        <v>0</v>
      </c>
      <c r="I94" s="60">
        <f t="shared" si="40"/>
        <v>0</v>
      </c>
    </row>
    <row r="95" spans="1:9" x14ac:dyDescent="0.35">
      <c r="A95" s="38" t="s">
        <v>63</v>
      </c>
      <c r="B95" s="84" t="s">
        <v>200</v>
      </c>
      <c r="C95" s="63"/>
      <c r="D95" s="83">
        <v>1</v>
      </c>
      <c r="E95" s="62" t="s">
        <v>67</v>
      </c>
      <c r="F95" s="60"/>
      <c r="G95" s="60">
        <f t="shared" si="39"/>
        <v>0</v>
      </c>
      <c r="I95" s="60">
        <f t="shared" si="40"/>
        <v>0</v>
      </c>
    </row>
    <row r="96" spans="1:9" ht="15.75" customHeight="1" x14ac:dyDescent="0.35">
      <c r="A96" s="38" t="s">
        <v>64</v>
      </c>
      <c r="B96" s="84" t="s">
        <v>201</v>
      </c>
      <c r="C96" s="63"/>
      <c r="D96" s="83">
        <v>1</v>
      </c>
      <c r="E96" s="62" t="s">
        <v>67</v>
      </c>
      <c r="F96" s="60"/>
      <c r="G96" s="60">
        <f t="shared" si="39"/>
        <v>0</v>
      </c>
      <c r="I96" s="60">
        <f t="shared" si="40"/>
        <v>0</v>
      </c>
    </row>
    <row r="97" spans="1:12" x14ac:dyDescent="0.35">
      <c r="A97" s="38" t="s">
        <v>66</v>
      </c>
      <c r="B97" s="84" t="s">
        <v>202</v>
      </c>
      <c r="C97" s="63"/>
      <c r="D97" s="83">
        <v>1</v>
      </c>
      <c r="E97" s="62" t="s">
        <v>67</v>
      </c>
      <c r="F97" s="60"/>
      <c r="G97" s="60">
        <f t="shared" si="39"/>
        <v>0</v>
      </c>
      <c r="I97" s="60">
        <f t="shared" si="40"/>
        <v>0</v>
      </c>
    </row>
    <row r="98" spans="1:12" ht="30" customHeight="1" x14ac:dyDescent="0.35">
      <c r="A98" s="38" t="s">
        <v>4</v>
      </c>
      <c r="B98" s="84" t="s">
        <v>203</v>
      </c>
      <c r="C98" s="63"/>
      <c r="D98" s="83">
        <v>1</v>
      </c>
      <c r="E98" s="62" t="s">
        <v>67</v>
      </c>
      <c r="F98" s="60"/>
      <c r="G98" s="60">
        <f t="shared" si="39"/>
        <v>0</v>
      </c>
      <c r="I98" s="60">
        <f t="shared" si="40"/>
        <v>0</v>
      </c>
    </row>
    <row r="99" spans="1:12" ht="15.75" customHeight="1" x14ac:dyDescent="0.35">
      <c r="A99" s="61" t="s">
        <v>171</v>
      </c>
      <c r="B99" s="59" t="s">
        <v>225</v>
      </c>
      <c r="C99" s="63"/>
      <c r="G99" s="60">
        <f t="shared" si="39"/>
        <v>0</v>
      </c>
      <c r="I99" s="50">
        <f t="shared" si="40"/>
        <v>0</v>
      </c>
    </row>
    <row r="100" spans="1:12" x14ac:dyDescent="0.35">
      <c r="A100" s="38" t="s">
        <v>59</v>
      </c>
      <c r="B100" s="84" t="s">
        <v>168</v>
      </c>
      <c r="C100" s="63"/>
      <c r="D100" s="83">
        <v>27</v>
      </c>
      <c r="E100" s="62" t="s">
        <v>67</v>
      </c>
      <c r="F100" s="60"/>
      <c r="G100" s="60">
        <f t="shared" si="39"/>
        <v>0</v>
      </c>
      <c r="I100" s="60">
        <f t="shared" si="40"/>
        <v>0</v>
      </c>
    </row>
    <row r="101" spans="1:12" x14ac:dyDescent="0.35">
      <c r="A101" s="38" t="s">
        <v>60</v>
      </c>
      <c r="B101" s="84" t="s">
        <v>169</v>
      </c>
      <c r="C101" s="63"/>
      <c r="D101" s="83">
        <v>2</v>
      </c>
      <c r="E101" s="62" t="s">
        <v>67</v>
      </c>
      <c r="F101" s="60"/>
      <c r="G101" s="60">
        <f t="shared" si="39"/>
        <v>0</v>
      </c>
      <c r="I101" s="60">
        <f t="shared" si="40"/>
        <v>0</v>
      </c>
      <c r="K101" s="46"/>
      <c r="L101" s="46"/>
    </row>
    <row r="102" spans="1:12" x14ac:dyDescent="0.35">
      <c r="A102" s="38" t="s">
        <v>61</v>
      </c>
      <c r="B102" s="84" t="s">
        <v>214</v>
      </c>
      <c r="C102" s="63"/>
      <c r="D102" s="83">
        <v>2</v>
      </c>
      <c r="E102" s="62" t="s">
        <v>67</v>
      </c>
      <c r="F102" s="51"/>
      <c r="G102" s="47">
        <f t="shared" si="39"/>
        <v>0</v>
      </c>
      <c r="I102" s="51">
        <f t="shared" si="40"/>
        <v>0</v>
      </c>
      <c r="K102" s="46"/>
      <c r="L102" s="46"/>
    </row>
    <row r="103" spans="1:12" x14ac:dyDescent="0.35">
      <c r="A103" s="38" t="s">
        <v>62</v>
      </c>
      <c r="B103" s="84" t="s">
        <v>228</v>
      </c>
      <c r="C103" s="63"/>
      <c r="D103" s="83">
        <v>2</v>
      </c>
      <c r="E103" s="62" t="s">
        <v>67</v>
      </c>
      <c r="F103" s="51"/>
      <c r="G103" s="47">
        <f>INT(F103+0.5)</f>
        <v>0</v>
      </c>
      <c r="I103" s="51">
        <f>F103*D103</f>
        <v>0</v>
      </c>
      <c r="K103" s="46"/>
      <c r="L103" s="46"/>
    </row>
    <row r="104" spans="1:12" x14ac:dyDescent="0.35">
      <c r="A104" s="38"/>
      <c r="B104" s="84"/>
      <c r="C104" s="63"/>
      <c r="E104" s="62"/>
      <c r="F104" s="47"/>
      <c r="G104" s="47">
        <f>INT(F104+0.5)</f>
        <v>0</v>
      </c>
      <c r="I104" s="47"/>
      <c r="K104" s="46"/>
      <c r="L104" s="46"/>
    </row>
    <row r="105" spans="1:12" x14ac:dyDescent="0.35">
      <c r="A105" s="61"/>
      <c r="C105" s="63"/>
      <c r="E105" s="62"/>
      <c r="F105" s="44"/>
      <c r="K105" s="46"/>
      <c r="L105" s="46"/>
    </row>
    <row r="106" spans="1:12" ht="16" thickBot="1" x14ac:dyDescent="0.4">
      <c r="A106" s="61"/>
      <c r="B106" s="63" t="str">
        <f>"Kafli "&amp;A89&amp;" "&amp;B89&amp;" samtals:"</f>
        <v>Kafli 1.6 Leiktæki og búnaður samtals:</v>
      </c>
      <c r="C106" s="63" t="s">
        <v>25</v>
      </c>
      <c r="E106" s="62"/>
      <c r="I106" s="56">
        <f>SUM(I90:I103)</f>
        <v>0</v>
      </c>
      <c r="K106" s="46"/>
    </row>
    <row r="107" spans="1:12" ht="16" thickTop="1" x14ac:dyDescent="0.35">
      <c r="B107" s="63"/>
      <c r="C107" s="63"/>
      <c r="E107" s="62"/>
      <c r="G107" s="60"/>
      <c r="I107" s="64"/>
      <c r="K107" s="46"/>
    </row>
    <row r="108" spans="1:12" x14ac:dyDescent="0.35">
      <c r="B108" s="63"/>
      <c r="C108" s="63"/>
      <c r="E108" s="62"/>
      <c r="G108" s="60"/>
      <c r="I108" s="64"/>
      <c r="K108" s="46"/>
    </row>
    <row r="109" spans="1:12" x14ac:dyDescent="0.35">
      <c r="G109" s="60">
        <f t="shared" si="4"/>
        <v>0</v>
      </c>
      <c r="K109" s="46"/>
    </row>
    <row r="110" spans="1:12" x14ac:dyDescent="0.35">
      <c r="A110" s="41" t="s">
        <v>172</v>
      </c>
      <c r="B110" s="63" t="s">
        <v>34</v>
      </c>
      <c r="C110" s="63"/>
      <c r="E110" s="62"/>
      <c r="G110" s="60">
        <f t="shared" si="4"/>
        <v>0</v>
      </c>
      <c r="K110" s="46"/>
    </row>
    <row r="111" spans="1:12" x14ac:dyDescent="0.35">
      <c r="A111" s="41" t="s">
        <v>173</v>
      </c>
      <c r="B111" s="63" t="s">
        <v>35</v>
      </c>
      <c r="E111" s="62"/>
      <c r="G111" s="60">
        <f>INT(F111+0.5)</f>
        <v>0</v>
      </c>
      <c r="I111" s="50">
        <f>D111*G111</f>
        <v>0</v>
      </c>
      <c r="K111" s="46"/>
    </row>
    <row r="112" spans="1:12" x14ac:dyDescent="0.35">
      <c r="A112" s="104" t="s">
        <v>59</v>
      </c>
      <c r="B112" s="105" t="s">
        <v>219</v>
      </c>
      <c r="E112" s="62"/>
      <c r="K112" s="46"/>
    </row>
    <row r="113" spans="1:11" x14ac:dyDescent="0.35">
      <c r="A113" s="58"/>
      <c r="B113" s="84" t="s">
        <v>208</v>
      </c>
      <c r="D113" s="83">
        <v>45</v>
      </c>
      <c r="E113" s="62" t="s">
        <v>48</v>
      </c>
      <c r="F113" s="60"/>
      <c r="G113" s="60">
        <f>INT(F113+0.5)</f>
        <v>0</v>
      </c>
      <c r="I113" s="60">
        <f>D113*G113</f>
        <v>0</v>
      </c>
      <c r="K113" s="46"/>
    </row>
    <row r="114" spans="1:11" x14ac:dyDescent="0.35">
      <c r="A114" s="58"/>
      <c r="B114" s="84" t="s">
        <v>207</v>
      </c>
      <c r="D114" s="83">
        <v>5</v>
      </c>
      <c r="E114" s="62" t="s">
        <v>48</v>
      </c>
      <c r="F114" s="60"/>
      <c r="G114" s="47"/>
      <c r="I114" s="60">
        <f>D114*F114</f>
        <v>0</v>
      </c>
      <c r="K114" s="46"/>
    </row>
    <row r="115" spans="1:11" x14ac:dyDescent="0.35">
      <c r="A115" s="104" t="s">
        <v>60</v>
      </c>
      <c r="B115" s="105" t="s">
        <v>220</v>
      </c>
      <c r="E115" s="62"/>
      <c r="F115" s="60"/>
      <c r="G115" s="50">
        <f>INT(F115+0.5)</f>
        <v>0</v>
      </c>
      <c r="I115" s="50">
        <f>D115*G115</f>
        <v>0</v>
      </c>
      <c r="K115" s="46"/>
    </row>
    <row r="116" spans="1:11" x14ac:dyDescent="0.35">
      <c r="A116" s="38"/>
      <c r="B116" s="98" t="s">
        <v>204</v>
      </c>
      <c r="D116" s="83">
        <v>8</v>
      </c>
      <c r="E116" s="62" t="s">
        <v>5</v>
      </c>
      <c r="F116" s="60"/>
      <c r="I116" s="60">
        <f>D116*F116</f>
        <v>0</v>
      </c>
      <c r="K116" s="46"/>
    </row>
    <row r="117" spans="1:11" x14ac:dyDescent="0.35">
      <c r="A117" s="58"/>
      <c r="B117" s="98" t="s">
        <v>206</v>
      </c>
      <c r="E117" s="62"/>
      <c r="F117" s="60"/>
      <c r="G117" s="60">
        <f>INT(F117+0.5)</f>
        <v>0</v>
      </c>
      <c r="I117" s="60">
        <f>D117*G117</f>
        <v>0</v>
      </c>
      <c r="K117" s="46"/>
    </row>
    <row r="118" spans="1:11" x14ac:dyDescent="0.35">
      <c r="A118" s="58"/>
      <c r="B118" s="84" t="s">
        <v>208</v>
      </c>
      <c r="D118" s="83">
        <v>45</v>
      </c>
      <c r="E118" s="62" t="s">
        <v>48</v>
      </c>
      <c r="F118" s="60"/>
      <c r="G118" s="60"/>
      <c r="I118" s="60">
        <f>D118*F118</f>
        <v>0</v>
      </c>
      <c r="K118" s="46"/>
    </row>
    <row r="119" spans="1:11" x14ac:dyDescent="0.35">
      <c r="A119" s="58"/>
      <c r="B119" s="84" t="s">
        <v>207</v>
      </c>
      <c r="D119" s="83">
        <v>5</v>
      </c>
      <c r="E119" s="62" t="s">
        <v>48</v>
      </c>
      <c r="F119" s="60"/>
      <c r="G119" s="60"/>
      <c r="I119" s="60">
        <f>D119*F119</f>
        <v>0</v>
      </c>
      <c r="K119" s="46"/>
    </row>
    <row r="120" spans="1:11" x14ac:dyDescent="0.35">
      <c r="A120" s="41" t="s">
        <v>205</v>
      </c>
      <c r="B120" s="63" t="s">
        <v>36</v>
      </c>
      <c r="E120" s="62"/>
      <c r="F120" s="60"/>
      <c r="G120" s="60">
        <f t="shared" ref="G120:G134" si="41">INT(F120+0.5)</f>
        <v>0</v>
      </c>
      <c r="K120" s="46"/>
    </row>
    <row r="121" spans="1:11" x14ac:dyDescent="0.35">
      <c r="A121" s="104" t="s">
        <v>59</v>
      </c>
      <c r="B121" s="105" t="s">
        <v>49</v>
      </c>
      <c r="E121" s="62"/>
      <c r="F121" s="60"/>
      <c r="G121" s="60">
        <f t="shared" si="41"/>
        <v>0</v>
      </c>
      <c r="K121" s="46"/>
    </row>
    <row r="122" spans="1:11" x14ac:dyDescent="0.35">
      <c r="A122" s="38"/>
      <c r="B122" s="84" t="s">
        <v>210</v>
      </c>
      <c r="D122" s="83">
        <v>45</v>
      </c>
      <c r="E122" s="62" t="s">
        <v>48</v>
      </c>
      <c r="F122" s="60"/>
      <c r="G122" s="60">
        <f t="shared" si="41"/>
        <v>0</v>
      </c>
      <c r="I122" s="60">
        <f t="shared" ref="I122:I123" si="42">D122*G122</f>
        <v>0</v>
      </c>
      <c r="K122" s="46"/>
    </row>
    <row r="123" spans="1:11" x14ac:dyDescent="0.35">
      <c r="A123" s="38"/>
      <c r="B123" s="84" t="s">
        <v>211</v>
      </c>
      <c r="D123" s="83">
        <v>5</v>
      </c>
      <c r="E123" s="62" t="s">
        <v>48</v>
      </c>
      <c r="F123" s="60"/>
      <c r="G123" s="60">
        <f t="shared" si="41"/>
        <v>0</v>
      </c>
      <c r="I123" s="60">
        <f t="shared" si="42"/>
        <v>0</v>
      </c>
      <c r="K123" s="46"/>
    </row>
    <row r="124" spans="1:11" x14ac:dyDescent="0.35">
      <c r="A124" s="104" t="s">
        <v>60</v>
      </c>
      <c r="B124" s="105" t="s">
        <v>58</v>
      </c>
      <c r="E124" s="62"/>
      <c r="F124" s="60"/>
      <c r="G124" s="60">
        <f t="shared" si="41"/>
        <v>0</v>
      </c>
      <c r="K124" s="46"/>
    </row>
    <row r="125" spans="1:11" x14ac:dyDescent="0.35">
      <c r="A125" s="38"/>
      <c r="B125" s="84" t="s">
        <v>221</v>
      </c>
      <c r="D125" s="83">
        <v>1</v>
      </c>
      <c r="E125" s="62" t="s">
        <v>68</v>
      </c>
      <c r="F125" s="60"/>
      <c r="G125" s="60">
        <f t="shared" si="41"/>
        <v>0</v>
      </c>
      <c r="I125" s="60">
        <f t="shared" ref="I125:I127" si="43">D125*G125</f>
        <v>0</v>
      </c>
      <c r="K125" s="46"/>
    </row>
    <row r="126" spans="1:11" x14ac:dyDescent="0.35">
      <c r="A126" s="104" t="s">
        <v>61</v>
      </c>
      <c r="B126" s="105" t="s">
        <v>72</v>
      </c>
      <c r="E126" s="62"/>
      <c r="F126" s="60"/>
      <c r="G126" s="60"/>
      <c r="I126" s="60"/>
      <c r="K126" s="46"/>
    </row>
    <row r="127" spans="1:11" ht="33.5" customHeight="1" x14ac:dyDescent="0.35">
      <c r="A127" s="94"/>
      <c r="B127" s="84" t="s">
        <v>209</v>
      </c>
      <c r="D127" s="83">
        <v>5</v>
      </c>
      <c r="E127" s="62" t="s">
        <v>68</v>
      </c>
      <c r="F127" s="60"/>
      <c r="G127" s="60">
        <f t="shared" si="41"/>
        <v>0</v>
      </c>
      <c r="I127" s="60">
        <f t="shared" si="43"/>
        <v>0</v>
      </c>
      <c r="K127" s="46"/>
    </row>
    <row r="128" spans="1:11" ht="17" customHeight="1" x14ac:dyDescent="0.35">
      <c r="A128" s="94"/>
      <c r="B128" s="84"/>
      <c r="E128" s="62"/>
      <c r="F128" s="47"/>
      <c r="G128" s="60"/>
      <c r="I128" s="47"/>
      <c r="K128" s="46"/>
    </row>
    <row r="129" spans="1:12" x14ac:dyDescent="0.35">
      <c r="A129" s="38"/>
      <c r="G129" s="60">
        <f t="shared" si="41"/>
        <v>0</v>
      </c>
      <c r="K129" s="46"/>
      <c r="L129" s="46"/>
    </row>
    <row r="130" spans="1:12" ht="16" thickBot="1" x14ac:dyDescent="0.4">
      <c r="B130" s="63" t="str">
        <f>"Kafli "&amp;A110&amp;" "&amp;B110&amp;" samtals:"</f>
        <v>Kafli 1.7 LAGNIR samtals:</v>
      </c>
      <c r="C130" s="63" t="s">
        <v>25</v>
      </c>
      <c r="E130" s="62"/>
      <c r="G130" s="60">
        <f t="shared" si="41"/>
        <v>0</v>
      </c>
      <c r="I130" s="56">
        <f>SUM(I111:I129)</f>
        <v>0</v>
      </c>
      <c r="K130" s="46"/>
      <c r="L130" s="46"/>
    </row>
    <row r="131" spans="1:12" ht="16" thickTop="1" x14ac:dyDescent="0.35">
      <c r="B131" s="63"/>
      <c r="C131" s="63"/>
      <c r="E131" s="62"/>
      <c r="G131" s="60"/>
      <c r="I131" s="64"/>
      <c r="K131" s="46"/>
      <c r="L131" s="46"/>
    </row>
    <row r="132" spans="1:12" x14ac:dyDescent="0.35">
      <c r="B132" s="63"/>
      <c r="C132" s="63"/>
      <c r="E132" s="62"/>
      <c r="G132" s="60"/>
      <c r="I132" s="64"/>
      <c r="K132" s="46"/>
      <c r="L132" s="46"/>
    </row>
    <row r="133" spans="1:12" x14ac:dyDescent="0.35">
      <c r="A133" s="38"/>
      <c r="B133" s="84"/>
      <c r="E133" s="62"/>
      <c r="F133" s="44"/>
      <c r="G133" s="60">
        <f t="shared" si="41"/>
        <v>0</v>
      </c>
      <c r="J133" s="62"/>
      <c r="K133" s="46"/>
    </row>
    <row r="134" spans="1:12" x14ac:dyDescent="0.35">
      <c r="A134" s="41" t="s">
        <v>174</v>
      </c>
      <c r="B134" s="63" t="s">
        <v>37</v>
      </c>
      <c r="C134" s="63"/>
      <c r="E134" s="62"/>
      <c r="G134" s="60">
        <f t="shared" si="41"/>
        <v>0</v>
      </c>
      <c r="I134" s="57"/>
      <c r="K134" s="46"/>
    </row>
    <row r="135" spans="1:12" x14ac:dyDescent="0.35">
      <c r="A135" s="61" t="s">
        <v>215</v>
      </c>
      <c r="B135" s="63" t="s">
        <v>38</v>
      </c>
      <c r="C135" s="63"/>
      <c r="E135" s="62"/>
      <c r="G135" s="60">
        <v>0</v>
      </c>
      <c r="I135" s="50">
        <v>0</v>
      </c>
      <c r="K135" s="46"/>
      <c r="L135" s="46"/>
    </row>
    <row r="136" spans="1:12" x14ac:dyDescent="0.35">
      <c r="A136" s="38" t="s">
        <v>101</v>
      </c>
      <c r="B136" s="84" t="s">
        <v>102</v>
      </c>
      <c r="C136" s="63"/>
      <c r="D136" s="83">
        <v>226</v>
      </c>
      <c r="E136" s="62" t="s">
        <v>48</v>
      </c>
      <c r="F136" s="60"/>
      <c r="G136" s="60">
        <f t="shared" ref="G136:G137" si="44">INT(F136+0.5)</f>
        <v>0</v>
      </c>
      <c r="I136" s="60">
        <f t="shared" ref="I136:I137" si="45">D136*G136</f>
        <v>0</v>
      </c>
      <c r="K136" s="46"/>
      <c r="L136" s="46"/>
    </row>
    <row r="137" spans="1:12" x14ac:dyDescent="0.35">
      <c r="A137" s="38" t="s">
        <v>103</v>
      </c>
      <c r="B137" s="84" t="s">
        <v>56</v>
      </c>
      <c r="C137" s="63"/>
      <c r="D137" s="83">
        <v>200</v>
      </c>
      <c r="E137" s="62" t="s">
        <v>48</v>
      </c>
      <c r="F137" s="48"/>
      <c r="G137" s="60">
        <f t="shared" si="44"/>
        <v>0</v>
      </c>
      <c r="I137" s="60">
        <f t="shared" si="45"/>
        <v>0</v>
      </c>
      <c r="K137" s="44"/>
      <c r="L137" s="50"/>
    </row>
    <row r="138" spans="1:12" x14ac:dyDescent="0.35">
      <c r="A138" s="38" t="s">
        <v>104</v>
      </c>
      <c r="B138" s="84" t="s">
        <v>105</v>
      </c>
      <c r="C138" s="63"/>
      <c r="D138" s="83">
        <v>11</v>
      </c>
      <c r="E138" s="62" t="s">
        <v>68</v>
      </c>
      <c r="F138" s="48"/>
      <c r="G138" s="60"/>
      <c r="I138" s="60" cm="1">
        <f t="array" ref="I138:J138">D138*F138:G138</f>
        <v>0</v>
      </c>
      <c r="J138" s="58">
        <v>0</v>
      </c>
      <c r="K138" s="44"/>
      <c r="L138" s="50"/>
    </row>
    <row r="139" spans="1:12" x14ac:dyDescent="0.35">
      <c r="A139" s="38" t="s">
        <v>61</v>
      </c>
      <c r="B139" s="84" t="s">
        <v>57</v>
      </c>
      <c r="C139" s="63"/>
      <c r="D139" s="83">
        <v>200</v>
      </c>
      <c r="E139" s="62" t="s">
        <v>48</v>
      </c>
      <c r="F139" s="48"/>
      <c r="G139" s="60">
        <f t="shared" ref="G139" si="46">INT(F139+0.5)</f>
        <v>0</v>
      </c>
      <c r="I139" s="60">
        <f t="shared" ref="I139" si="47">D139*G139</f>
        <v>0</v>
      </c>
      <c r="K139" s="44"/>
      <c r="L139" s="50"/>
    </row>
    <row r="140" spans="1:12" x14ac:dyDescent="0.35">
      <c r="A140" s="61" t="s">
        <v>216</v>
      </c>
      <c r="B140" s="63" t="s">
        <v>39</v>
      </c>
      <c r="C140" s="63"/>
      <c r="G140" s="60">
        <f t="shared" ref="G140:G145" si="48">INT(F140+0.5)</f>
        <v>0</v>
      </c>
      <c r="K140" s="46"/>
      <c r="L140" s="46"/>
    </row>
    <row r="141" spans="1:12" x14ac:dyDescent="0.35">
      <c r="A141" s="38" t="s">
        <v>101</v>
      </c>
      <c r="B141" s="84" t="s">
        <v>107</v>
      </c>
      <c r="C141" s="63"/>
      <c r="D141" s="83">
        <v>20</v>
      </c>
      <c r="E141" s="62" t="s">
        <v>108</v>
      </c>
      <c r="F141" s="60"/>
      <c r="G141" s="60">
        <f t="shared" si="48"/>
        <v>0</v>
      </c>
      <c r="I141" s="60">
        <f t="shared" ref="I141:I145" si="49">D141*G141</f>
        <v>0</v>
      </c>
      <c r="K141" s="50"/>
      <c r="L141" s="50"/>
    </row>
    <row r="142" spans="1:12" x14ac:dyDescent="0.35">
      <c r="A142" s="38" t="s">
        <v>103</v>
      </c>
      <c r="B142" s="84" t="s">
        <v>109</v>
      </c>
      <c r="C142" s="63"/>
      <c r="D142" s="83">
        <v>315</v>
      </c>
      <c r="E142" s="62" t="s">
        <v>48</v>
      </c>
      <c r="F142" s="60"/>
      <c r="G142" s="60">
        <f t="shared" si="48"/>
        <v>0</v>
      </c>
      <c r="I142" s="60">
        <f t="shared" si="49"/>
        <v>0</v>
      </c>
      <c r="K142" s="44"/>
      <c r="L142" s="50"/>
    </row>
    <row r="143" spans="1:12" x14ac:dyDescent="0.35">
      <c r="A143" s="38" t="s">
        <v>104</v>
      </c>
      <c r="B143" s="84" t="s">
        <v>110</v>
      </c>
      <c r="C143" s="63"/>
      <c r="D143" s="83">
        <v>150</v>
      </c>
      <c r="E143" s="62" t="s">
        <v>48</v>
      </c>
      <c r="F143" s="48"/>
      <c r="G143" s="60">
        <f t="shared" si="48"/>
        <v>0</v>
      </c>
      <c r="I143" s="60">
        <f t="shared" si="49"/>
        <v>0</v>
      </c>
      <c r="K143" s="44"/>
      <c r="L143" s="50"/>
    </row>
    <row r="144" spans="1:12" x14ac:dyDescent="0.35">
      <c r="A144" s="38" t="s">
        <v>106</v>
      </c>
      <c r="B144" s="84" t="s">
        <v>111</v>
      </c>
      <c r="C144" s="63"/>
      <c r="D144" s="83">
        <v>2</v>
      </c>
      <c r="E144" s="62" t="s">
        <v>68</v>
      </c>
      <c r="F144" s="48"/>
      <c r="G144" s="60">
        <f t="shared" si="48"/>
        <v>0</v>
      </c>
      <c r="I144" s="60">
        <f t="shared" si="49"/>
        <v>0</v>
      </c>
      <c r="K144" s="44"/>
      <c r="L144" s="50"/>
    </row>
    <row r="145" spans="1:12" x14ac:dyDescent="0.35">
      <c r="A145" s="38" t="s">
        <v>112</v>
      </c>
      <c r="B145" s="84" t="s">
        <v>113</v>
      </c>
      <c r="C145" s="63"/>
      <c r="D145" s="83">
        <v>150</v>
      </c>
      <c r="E145" s="62" t="s">
        <v>48</v>
      </c>
      <c r="F145" s="48"/>
      <c r="G145" s="60">
        <f t="shared" si="48"/>
        <v>0</v>
      </c>
      <c r="I145" s="60">
        <f t="shared" si="49"/>
        <v>0</v>
      </c>
      <c r="K145" s="44"/>
      <c r="L145" s="50"/>
    </row>
    <row r="146" spans="1:12" x14ac:dyDescent="0.35">
      <c r="A146" s="61" t="s">
        <v>217</v>
      </c>
      <c r="B146" s="63" t="s">
        <v>114</v>
      </c>
      <c r="E146" s="62"/>
      <c r="G146" s="60">
        <f t="shared" ref="G146" si="50">INT(F146+0.5)</f>
        <v>0</v>
      </c>
      <c r="K146" s="46"/>
      <c r="L146" s="46"/>
    </row>
    <row r="147" spans="1:12" x14ac:dyDescent="0.35">
      <c r="A147" s="38" t="s">
        <v>101</v>
      </c>
      <c r="B147" s="84" t="s">
        <v>212</v>
      </c>
      <c r="C147" s="63"/>
      <c r="D147" s="83">
        <v>10</v>
      </c>
      <c r="E147" s="62" t="s">
        <v>67</v>
      </c>
      <c r="F147" s="48"/>
      <c r="G147" s="60">
        <v>0</v>
      </c>
      <c r="I147" s="60">
        <f t="shared" ref="I147:I157" si="51">D147*F147</f>
        <v>0</v>
      </c>
      <c r="K147" s="46"/>
      <c r="L147" s="46"/>
    </row>
    <row r="148" spans="1:12" x14ac:dyDescent="0.35">
      <c r="A148" s="38" t="s">
        <v>103</v>
      </c>
      <c r="B148" s="84" t="s">
        <v>213</v>
      </c>
      <c r="C148" s="63"/>
      <c r="D148" s="83">
        <v>6</v>
      </c>
      <c r="E148" s="62" t="s">
        <v>67</v>
      </c>
      <c r="F148" s="48"/>
      <c r="G148" s="60">
        <v>0</v>
      </c>
      <c r="I148" s="60">
        <f t="shared" si="51"/>
        <v>0</v>
      </c>
      <c r="K148" s="46"/>
      <c r="L148" s="46"/>
    </row>
    <row r="149" spans="1:12" x14ac:dyDescent="0.35">
      <c r="A149" s="38" t="s">
        <v>104</v>
      </c>
      <c r="B149" s="84" t="s">
        <v>115</v>
      </c>
      <c r="C149" s="63"/>
      <c r="D149" s="83">
        <v>16</v>
      </c>
      <c r="E149" s="62" t="s">
        <v>67</v>
      </c>
      <c r="F149" s="48"/>
      <c r="G149" s="60">
        <v>0</v>
      </c>
      <c r="I149" s="60">
        <f t="shared" si="51"/>
        <v>0</v>
      </c>
      <c r="K149" s="46"/>
      <c r="L149" s="46"/>
    </row>
    <row r="150" spans="1:12" x14ac:dyDescent="0.35">
      <c r="A150" s="38" t="s">
        <v>106</v>
      </c>
      <c r="B150" s="84" t="s">
        <v>116</v>
      </c>
      <c r="C150" s="63"/>
      <c r="D150" s="83">
        <v>2</v>
      </c>
      <c r="E150" s="62" t="s">
        <v>67</v>
      </c>
      <c r="F150" s="48"/>
      <c r="G150" s="60">
        <v>0</v>
      </c>
      <c r="I150" s="60">
        <f t="shared" si="51"/>
        <v>0</v>
      </c>
      <c r="K150" s="46"/>
      <c r="L150" s="46"/>
    </row>
    <row r="151" spans="1:12" x14ac:dyDescent="0.35">
      <c r="A151" s="61" t="s">
        <v>218</v>
      </c>
      <c r="B151" s="63" t="s">
        <v>117</v>
      </c>
      <c r="E151" s="62"/>
      <c r="G151" s="60">
        <f t="shared" ref="G151" si="52">INT(F151+0.5)</f>
        <v>0</v>
      </c>
      <c r="K151" s="46"/>
      <c r="L151" s="46"/>
    </row>
    <row r="152" spans="1:12" x14ac:dyDescent="0.35">
      <c r="A152" s="38" t="s">
        <v>101</v>
      </c>
      <c r="B152" s="84" t="s">
        <v>118</v>
      </c>
      <c r="D152" s="83">
        <v>1</v>
      </c>
      <c r="E152" s="62" t="s">
        <v>67</v>
      </c>
      <c r="F152" s="60"/>
      <c r="G152" s="60"/>
      <c r="I152" s="60">
        <f t="shared" si="51"/>
        <v>0</v>
      </c>
      <c r="K152" s="35"/>
    </row>
    <row r="153" spans="1:12" x14ac:dyDescent="0.35">
      <c r="A153" s="38" t="s">
        <v>103</v>
      </c>
      <c r="B153" s="84" t="s">
        <v>119</v>
      </c>
      <c r="D153" s="83">
        <v>3</v>
      </c>
      <c r="E153" s="62" t="s">
        <v>67</v>
      </c>
      <c r="F153" s="60"/>
      <c r="G153" s="60"/>
      <c r="I153" s="60">
        <f t="shared" si="51"/>
        <v>0</v>
      </c>
    </row>
    <row r="154" spans="1:12" x14ac:dyDescent="0.35">
      <c r="A154" s="38" t="s">
        <v>104</v>
      </c>
      <c r="B154" s="84" t="s">
        <v>120</v>
      </c>
      <c r="D154" s="83">
        <v>10</v>
      </c>
      <c r="E154" s="62" t="s">
        <v>67</v>
      </c>
      <c r="F154" s="60"/>
      <c r="G154" s="60"/>
      <c r="I154" s="60">
        <f t="shared" si="51"/>
        <v>0</v>
      </c>
    </row>
    <row r="155" spans="1:12" x14ac:dyDescent="0.35">
      <c r="A155" s="38" t="s">
        <v>106</v>
      </c>
      <c r="B155" s="84" t="s">
        <v>121</v>
      </c>
      <c r="D155" s="83">
        <v>7</v>
      </c>
      <c r="E155" s="62" t="s">
        <v>67</v>
      </c>
      <c r="F155" s="60"/>
      <c r="G155" s="60"/>
      <c r="I155" s="60">
        <f t="shared" si="51"/>
        <v>0</v>
      </c>
    </row>
    <row r="156" spans="1:12" x14ac:dyDescent="0.35">
      <c r="A156" s="38" t="s">
        <v>112</v>
      </c>
      <c r="B156" s="84" t="s">
        <v>122</v>
      </c>
      <c r="D156" s="83">
        <v>13</v>
      </c>
      <c r="E156" s="62" t="s">
        <v>67</v>
      </c>
      <c r="F156" s="60"/>
      <c r="G156" s="60"/>
      <c r="I156" s="60">
        <f t="shared" si="51"/>
        <v>0</v>
      </c>
    </row>
    <row r="157" spans="1:12" ht="17" customHeight="1" x14ac:dyDescent="0.35">
      <c r="A157" s="38" t="s">
        <v>123</v>
      </c>
      <c r="B157" s="84" t="s">
        <v>124</v>
      </c>
      <c r="D157" s="83">
        <v>18</v>
      </c>
      <c r="E157" s="62" t="s">
        <v>67</v>
      </c>
      <c r="F157" s="60"/>
      <c r="G157" s="60">
        <v>0</v>
      </c>
      <c r="I157" s="60">
        <f t="shared" si="51"/>
        <v>0</v>
      </c>
    </row>
    <row r="158" spans="1:12" x14ac:dyDescent="0.35">
      <c r="A158" s="38"/>
      <c r="B158" s="84"/>
      <c r="E158" s="62"/>
      <c r="F158" s="97"/>
      <c r="G158" s="47"/>
      <c r="I158" s="47"/>
    </row>
    <row r="159" spans="1:12" x14ac:dyDescent="0.35">
      <c r="A159" s="61"/>
      <c r="E159" s="62"/>
      <c r="F159" s="44"/>
    </row>
    <row r="160" spans="1:12" ht="16" thickBot="1" x14ac:dyDescent="0.4">
      <c r="A160" s="61"/>
      <c r="B160" s="63" t="str">
        <f>"Kafli "&amp;A134&amp;" "&amp;B134&amp;" samtals:"</f>
        <v>Kafli 1.8 RAFKERFI samtals:</v>
      </c>
      <c r="C160" s="63" t="s">
        <v>25</v>
      </c>
      <c r="E160" s="62"/>
      <c r="I160" s="56">
        <f>SUM(I135:I159)</f>
        <v>0</v>
      </c>
    </row>
    <row r="161" spans="1:11" ht="16" thickTop="1" x14ac:dyDescent="0.35">
      <c r="A161" s="61"/>
      <c r="B161" s="63"/>
      <c r="C161" s="63"/>
      <c r="E161" s="62"/>
      <c r="I161" s="64"/>
    </row>
    <row r="162" spans="1:11" x14ac:dyDescent="0.35">
      <c r="A162" s="61"/>
      <c r="B162" s="63"/>
      <c r="C162" s="63"/>
      <c r="E162" s="62"/>
      <c r="I162" s="64"/>
    </row>
    <row r="163" spans="1:11" x14ac:dyDescent="0.35">
      <c r="A163" s="41" t="s">
        <v>175</v>
      </c>
      <c r="B163" s="63" t="s">
        <v>176</v>
      </c>
      <c r="C163" s="63"/>
      <c r="E163" s="62"/>
      <c r="I163" s="64"/>
    </row>
    <row r="164" spans="1:11" x14ac:dyDescent="0.35">
      <c r="A164" s="61"/>
      <c r="B164" s="59" t="s">
        <v>177</v>
      </c>
      <c r="C164" s="63"/>
      <c r="D164" s="55">
        <v>25</v>
      </c>
      <c r="E164" s="62" t="s">
        <v>178</v>
      </c>
      <c r="F164" s="60"/>
      <c r="G164" s="102"/>
      <c r="H164" s="102"/>
      <c r="I164" s="60">
        <f t="shared" ref="I164:I168" si="53">D164*F164</f>
        <v>0</v>
      </c>
      <c r="J164" s="102"/>
      <c r="K164" s="102"/>
    </row>
    <row r="165" spans="1:11" x14ac:dyDescent="0.35">
      <c r="A165" s="61"/>
      <c r="B165" s="59" t="s">
        <v>179</v>
      </c>
      <c r="C165" s="63"/>
      <c r="D165" s="55">
        <v>25</v>
      </c>
      <c r="E165" s="62" t="s">
        <v>178</v>
      </c>
      <c r="F165" s="60"/>
      <c r="G165" s="102"/>
      <c r="H165" s="102"/>
      <c r="I165" s="60">
        <f t="shared" si="53"/>
        <v>0</v>
      </c>
      <c r="J165" s="102"/>
      <c r="K165" s="102"/>
    </row>
    <row r="166" spans="1:11" x14ac:dyDescent="0.35">
      <c r="A166" s="61"/>
      <c r="B166" s="59" t="s">
        <v>180</v>
      </c>
      <c r="C166" s="63"/>
      <c r="D166" s="55">
        <v>15</v>
      </c>
      <c r="E166" s="62" t="s">
        <v>178</v>
      </c>
      <c r="F166" s="60"/>
      <c r="G166" s="102"/>
      <c r="H166" s="102"/>
      <c r="I166" s="60">
        <f t="shared" si="53"/>
        <v>0</v>
      </c>
      <c r="J166" s="102"/>
      <c r="K166" s="102"/>
    </row>
    <row r="167" spans="1:11" ht="31" x14ac:dyDescent="0.35">
      <c r="A167" s="61"/>
      <c r="B167" s="59" t="s">
        <v>181</v>
      </c>
      <c r="C167" s="63"/>
      <c r="D167" s="55">
        <v>25</v>
      </c>
      <c r="E167" s="62" t="s">
        <v>178</v>
      </c>
      <c r="F167" s="60"/>
      <c r="G167" s="102"/>
      <c r="H167" s="102"/>
      <c r="I167" s="60">
        <f t="shared" si="53"/>
        <v>0</v>
      </c>
      <c r="J167" s="102"/>
      <c r="K167" s="102"/>
    </row>
    <row r="168" spans="1:11" x14ac:dyDescent="0.35">
      <c r="A168" s="61"/>
      <c r="B168" s="59" t="s">
        <v>182</v>
      </c>
      <c r="C168" s="63"/>
      <c r="D168" s="55">
        <v>25</v>
      </c>
      <c r="E168" s="62" t="s">
        <v>178</v>
      </c>
      <c r="F168" s="60"/>
      <c r="G168" s="102"/>
      <c r="H168" s="102"/>
      <c r="I168" s="60">
        <f t="shared" si="53"/>
        <v>0</v>
      </c>
      <c r="J168" s="102"/>
      <c r="K168" s="102"/>
    </row>
    <row r="169" spans="1:11" x14ac:dyDescent="0.35">
      <c r="A169" s="61"/>
      <c r="B169" s="63"/>
      <c r="C169" s="63"/>
      <c r="D169" s="102"/>
      <c r="E169" s="62"/>
      <c r="F169" s="102"/>
      <c r="G169" s="102"/>
      <c r="H169" s="102"/>
      <c r="I169" s="57"/>
      <c r="J169" s="102"/>
      <c r="K169" s="102"/>
    </row>
    <row r="170" spans="1:11" ht="16" thickBot="1" x14ac:dyDescent="0.4">
      <c r="A170" s="61"/>
      <c r="B170" s="63" t="s">
        <v>183</v>
      </c>
      <c r="C170" s="63" t="s">
        <v>25</v>
      </c>
      <c r="D170" s="102"/>
      <c r="E170" s="62"/>
      <c r="F170" s="102"/>
      <c r="G170" s="102"/>
      <c r="H170" s="102"/>
      <c r="I170" s="56">
        <f>SUM(I164:I169)</f>
        <v>0</v>
      </c>
      <c r="J170" s="102"/>
      <c r="K170" s="102"/>
    </row>
    <row r="171" spans="1:11" ht="16" thickTop="1" x14ac:dyDescent="0.35">
      <c r="A171" s="61"/>
      <c r="B171" s="63"/>
      <c r="C171" s="63"/>
      <c r="D171" s="102"/>
      <c r="E171" s="62"/>
      <c r="F171" s="102"/>
      <c r="G171" s="102"/>
      <c r="H171" s="102"/>
      <c r="I171" s="64"/>
      <c r="J171" s="102"/>
      <c r="K171" s="102"/>
    </row>
    <row r="172" spans="1:11" ht="15" customHeight="1" x14ac:dyDescent="0.35">
      <c r="A172" s="61"/>
      <c r="B172" s="63"/>
      <c r="C172" s="63"/>
      <c r="D172" s="102"/>
      <c r="E172" s="62"/>
      <c r="F172" s="102"/>
      <c r="G172" s="102"/>
      <c r="H172" s="102"/>
      <c r="I172" s="64"/>
      <c r="J172" s="102"/>
      <c r="K172" s="102"/>
    </row>
    <row r="173" spans="1:11" x14ac:dyDescent="0.35">
      <c r="A173" s="61"/>
      <c r="B173" s="63"/>
      <c r="C173" s="63"/>
      <c r="D173" s="102"/>
      <c r="E173" s="62"/>
      <c r="F173" s="102"/>
      <c r="G173" s="102"/>
      <c r="H173" s="102"/>
      <c r="I173" s="64"/>
      <c r="J173" s="102"/>
      <c r="K173" s="102"/>
    </row>
    <row r="174" spans="1:11" x14ac:dyDescent="0.35">
      <c r="A174" s="61"/>
      <c r="B174" s="63"/>
      <c r="C174" s="63"/>
      <c r="E174" s="62"/>
      <c r="I174" s="57"/>
    </row>
    <row r="175" spans="1:11" ht="16" thickBot="1" x14ac:dyDescent="0.4">
      <c r="B175" s="106" t="str">
        <f>"KAFLI  "&amp;A3&amp;" - FÆRIST Á TILBOÐSBLAÐ:"</f>
        <v>KAFLI  1 - FÆRIST Á TILBOÐSBLAÐ:</v>
      </c>
      <c r="C175" s="106" t="s">
        <v>25</v>
      </c>
      <c r="E175" s="62"/>
      <c r="I175" s="56">
        <f>SUM(I160+I130+I106+I86+I75+I45+I38+I8+I8+I170)</f>
        <v>0</v>
      </c>
      <c r="K175" s="50"/>
    </row>
    <row r="176" spans="1:11" ht="16" thickTop="1" x14ac:dyDescent="0.35"/>
    <row r="179" spans="1:12" x14ac:dyDescent="0.35">
      <c r="L179" s="36"/>
    </row>
    <row r="185" spans="1:12" x14ac:dyDescent="0.35">
      <c r="L185" s="36"/>
    </row>
    <row r="188" spans="1:12" x14ac:dyDescent="0.35">
      <c r="A188" s="61"/>
    </row>
    <row r="189" spans="1:12" x14ac:dyDescent="0.35">
      <c r="A189" s="61"/>
      <c r="B189" s="40"/>
      <c r="C189" s="40"/>
      <c r="E189" s="62"/>
    </row>
    <row r="192" spans="1:12" x14ac:dyDescent="0.35">
      <c r="L192" s="35"/>
    </row>
    <row r="193" spans="12:12" x14ac:dyDescent="0.35">
      <c r="L193" s="36"/>
    </row>
    <row r="199" spans="12:12" x14ac:dyDescent="0.35">
      <c r="L199" s="36"/>
    </row>
    <row r="203" spans="12:12" x14ac:dyDescent="0.35">
      <c r="L203" s="36"/>
    </row>
    <row r="204" spans="12:12" x14ac:dyDescent="0.35">
      <c r="L204" s="36"/>
    </row>
    <row r="205" spans="12:12" x14ac:dyDescent="0.35">
      <c r="L205" s="36"/>
    </row>
    <row r="208" spans="12:12" x14ac:dyDescent="0.35">
      <c r="L208" s="35"/>
    </row>
    <row r="209" spans="12:12" x14ac:dyDescent="0.35">
      <c r="L209" s="36"/>
    </row>
    <row r="213" spans="12:12" x14ac:dyDescent="0.35">
      <c r="L213" s="36"/>
    </row>
    <row r="214" spans="12:12" x14ac:dyDescent="0.35">
      <c r="L214" s="36"/>
    </row>
    <row r="215" spans="12:12" x14ac:dyDescent="0.35">
      <c r="L215" s="36"/>
    </row>
    <row r="220" spans="12:12" x14ac:dyDescent="0.35">
      <c r="L220" s="36"/>
    </row>
    <row r="221" spans="12:12" x14ac:dyDescent="0.35">
      <c r="L221" s="36"/>
    </row>
    <row r="222" spans="12:12" x14ac:dyDescent="0.35">
      <c r="L222" s="36"/>
    </row>
    <row r="223" spans="12:12" x14ac:dyDescent="0.35">
      <c r="L223" s="36"/>
    </row>
    <row r="224" spans="12:12" x14ac:dyDescent="0.35">
      <c r="L224" s="36"/>
    </row>
    <row r="225" spans="12:12" x14ac:dyDescent="0.35">
      <c r="L225" s="36"/>
    </row>
    <row r="226" spans="12:12" x14ac:dyDescent="0.35">
      <c r="L226" s="36"/>
    </row>
    <row r="227" spans="12:12" x14ac:dyDescent="0.35">
      <c r="L227" s="36"/>
    </row>
    <row r="228" spans="12:12" x14ac:dyDescent="0.35">
      <c r="L228" s="36"/>
    </row>
    <row r="229" spans="12:12" x14ac:dyDescent="0.35">
      <c r="L229" s="36"/>
    </row>
    <row r="230" spans="12:12" x14ac:dyDescent="0.35">
      <c r="L230" s="36"/>
    </row>
    <row r="231" spans="12:12" x14ac:dyDescent="0.35">
      <c r="L231" s="36"/>
    </row>
  </sheetData>
  <sheetProtection selectLockedCells="1"/>
  <phoneticPr fontId="28" type="noConversion"/>
  <printOptions horizontalCentered="1"/>
  <pageMargins left="0.39370078740157483" right="0.19685039370078741" top="0.78740157480314965" bottom="0.74803149606299213" header="0.31496062992125984" footer="0.31496062992125984"/>
  <pageSetup paperSize="9" scale="87" fitToHeight="2" orientation="portrait" r:id="rId1"/>
  <headerFooter alignWithMargins="0">
    <oddHeader>&amp;LÁLFTANESSKÓLI 
ENDURÆTUR Á LÓÐ&amp;C1 ÁFANGI&amp;RTILBOÐSSKRÁ</oddHeader>
    <oddFooter>&amp;LLandslag og Liska &amp;CÚtboð 2022&amp;R8 - &amp;P</oddFooter>
  </headerFooter>
  <rowBreaks count="3" manualBreakCount="3">
    <brk id="39" max="16383" man="1"/>
    <brk id="87" max="16383" man="1"/>
    <brk id="13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Tilboðsblað</vt:lpstr>
      <vt:lpstr>Áfangi 1</vt:lpstr>
      <vt:lpstr>Blað1</vt:lpstr>
      <vt:lpstr>'Áfangi 1'!Print_Area</vt:lpstr>
      <vt:lpstr>Tilboðsblað!Print_Area</vt:lpstr>
      <vt:lpstr>'Áfangi 1'!Print_Titles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Elízabet Guðný Tómasdóttir</cp:lastModifiedBy>
  <cp:lastPrinted>2018-03-11T11:27:11Z</cp:lastPrinted>
  <dcterms:created xsi:type="dcterms:W3CDTF">2003-09-16T14:04:01Z</dcterms:created>
  <dcterms:modified xsi:type="dcterms:W3CDTF">2022-07-13T11:22:14Z</dcterms:modified>
</cp:coreProperties>
</file>