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S:\Garðabær-LoftræsiViðhald-Útboðsmál-2019\95-Temporary\Gögn til Garðabæjar á Útboðsvef mars 2020\"/>
    </mc:Choice>
  </mc:AlternateContent>
  <xr:revisionPtr revIDLastSave="0" documentId="8_{15DD855D-2186-4E41-AE7D-7E9C1E726EC5}" xr6:coauthVersionLast="45" xr6:coauthVersionMax="45" xr10:uidLastSave="{00000000-0000-0000-0000-000000000000}"/>
  <bookViews>
    <workbookView xWindow="3510" yWindow="3510" windowWidth="25245" windowHeight="17190" tabRatio="954" xr2:uid="{00000000-000D-0000-FFFF-FFFF00000000}"/>
  </bookViews>
  <sheets>
    <sheet name="Tilboðseyðublað" sheetId="34" r:id="rId1"/>
    <sheet name="Safnblað" sheetId="31" r:id="rId2"/>
    <sheet name="1.1-Yfirferðir" sheetId="26" r:id="rId3"/>
    <sheet name="1.2-Bilanir&amp;viðgerðir" sheetId="27" r:id="rId4"/>
  </sheets>
  <definedNames>
    <definedName name="fm" localSheetId="1">#REF!</definedName>
    <definedName name="fm">#REF!</definedName>
    <definedName name="FRÁRENNSLISLAGNIR" localSheetId="0">Tilboðseyðublað!#REF!</definedName>
    <definedName name="HITALAGNIR" localSheetId="0">Tilboðseyðublað!#REF!</definedName>
    <definedName name="HREINLÆTISBÚNAÐUR" localSheetId="0">Tilboðseyðublað!#REF!</definedName>
    <definedName name="knapper" localSheetId="0">Tilboðseyðublað!#REF!</definedName>
    <definedName name="LOFTRÆSILAGNIR" localSheetId="0">Tilboðseyðublað!#REF!</definedName>
    <definedName name="NEYSLUVATNSLAGNIR" localSheetId="0">Tilboðseyðublað!#REF!</definedName>
    <definedName name="Presentasjon" localSheetId="0">Tilboðseyðublað!#REF!</definedName>
    <definedName name="_xlnm.Print_Area" localSheetId="2">'1.1-Yfirferðir'!$B$1:$I$252</definedName>
    <definedName name="_xlnm.Print_Area" localSheetId="3">'1.2-Bilanir&amp;viðgerðir'!$B$1:$J$71</definedName>
    <definedName name="_xlnm.Print_Area" localSheetId="1">Safnblað!$B$1:$D$45</definedName>
    <definedName name="_xlnm.Print_Area" localSheetId="0">Tilboðseyðublað!$A$1:$H$45</definedName>
    <definedName name="_xlnm.Print_Titles" localSheetId="2">'1.1-Yfirferðir'!$1:$2</definedName>
    <definedName name="_xlnm.Print_Titles" localSheetId="3">'1.2-Bilanir&amp;viðgerðir'!$1:$1</definedName>
    <definedName name="TJARNARVATN" localSheetId="0">Tilboðseyðublað!#REF!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27" l="1"/>
  <c r="G55" i="26" l="1"/>
  <c r="F6" i="27" l="1"/>
  <c r="C33" i="31"/>
  <c r="C32" i="31"/>
  <c r="C31" i="31"/>
  <c r="C34" i="31"/>
  <c r="C29" i="31"/>
  <c r="I164" i="26"/>
  <c r="C24" i="31"/>
  <c r="C21" i="31"/>
  <c r="G248" i="26"/>
  <c r="I246" i="26"/>
  <c r="G242" i="26"/>
  <c r="F232" i="26"/>
  <c r="F231" i="26"/>
  <c r="F235" i="26"/>
  <c r="F234" i="26"/>
  <c r="F229" i="26"/>
  <c r="F228" i="26"/>
  <c r="F226" i="26"/>
  <c r="F225" i="26"/>
  <c r="G236" i="26" s="1"/>
  <c r="F216" i="26"/>
  <c r="F215" i="26"/>
  <c r="G217" i="26" s="1"/>
  <c r="F201" i="26"/>
  <c r="F200" i="26"/>
  <c r="F198" i="26"/>
  <c r="F197" i="26"/>
  <c r="F204" i="26"/>
  <c r="F203" i="26"/>
  <c r="F195" i="26"/>
  <c r="F194" i="26"/>
  <c r="G205" i="26" s="1"/>
  <c r="F103" i="26"/>
  <c r="F102" i="26"/>
  <c r="I143" i="26"/>
  <c r="I137" i="26"/>
  <c r="I131" i="26"/>
  <c r="G145" i="26"/>
  <c r="F165" i="26"/>
  <c r="F164" i="26"/>
  <c r="G166" i="26" s="1"/>
  <c r="I165" i="26" l="1"/>
  <c r="I204" i="26"/>
  <c r="I201" i="26"/>
  <c r="I232" i="26"/>
  <c r="I235" i="26"/>
  <c r="I234" i="26"/>
  <c r="I231" i="26"/>
  <c r="I247" i="26"/>
  <c r="I248" i="26" s="1"/>
  <c r="D34" i="31" s="1"/>
  <c r="I241" i="26"/>
  <c r="I240" i="26"/>
  <c r="I229" i="26"/>
  <c r="I200" i="26"/>
  <c r="I228" i="26"/>
  <c r="I226" i="26"/>
  <c r="I225" i="26"/>
  <c r="I216" i="26"/>
  <c r="I215" i="26"/>
  <c r="I197" i="26"/>
  <c r="I194" i="26"/>
  <c r="I198" i="26"/>
  <c r="I195" i="26"/>
  <c r="I203" i="26"/>
  <c r="I103" i="26"/>
  <c r="I102" i="26"/>
  <c r="I144" i="26"/>
  <c r="I132" i="26"/>
  <c r="I141" i="26"/>
  <c r="I140" i="26"/>
  <c r="I138" i="26"/>
  <c r="I11" i="27"/>
  <c r="J11" i="27" s="1"/>
  <c r="I10" i="27"/>
  <c r="J10" i="27" s="1"/>
  <c r="J67" i="27" l="1"/>
  <c r="I68" i="27"/>
  <c r="J68" i="27" s="1"/>
  <c r="I205" i="26"/>
  <c r="D29" i="31" s="1"/>
  <c r="I242" i="26"/>
  <c r="D33" i="31" s="1"/>
  <c r="I217" i="26"/>
  <c r="D31" i="31" s="1"/>
  <c r="I236" i="26"/>
  <c r="D32" i="31" s="1"/>
  <c r="I145" i="26"/>
  <c r="D21" i="31" s="1"/>
  <c r="I166" i="26"/>
  <c r="D24" i="31" s="1"/>
  <c r="I64" i="27"/>
  <c r="J64" i="27" s="1"/>
  <c r="I63" i="27"/>
  <c r="J63" i="27" s="1"/>
  <c r="I62" i="27"/>
  <c r="J62" i="27" s="1"/>
  <c r="I61" i="27"/>
  <c r="J61" i="27" s="1"/>
  <c r="I60" i="27"/>
  <c r="J60" i="27" s="1"/>
  <c r="I59" i="27"/>
  <c r="J59" i="27" s="1"/>
  <c r="F48" i="26"/>
  <c r="F47" i="26"/>
  <c r="F45" i="26"/>
  <c r="F44" i="26"/>
  <c r="F42" i="26"/>
  <c r="F41" i="26"/>
  <c r="F39" i="26"/>
  <c r="F38" i="26"/>
  <c r="F36" i="26"/>
  <c r="F35" i="26"/>
  <c r="F54" i="26"/>
  <c r="F53" i="26"/>
  <c r="F30" i="26"/>
  <c r="F29" i="26"/>
  <c r="F27" i="26"/>
  <c r="F26" i="26"/>
  <c r="F24" i="26"/>
  <c r="F23" i="26"/>
  <c r="F18" i="26"/>
  <c r="F17" i="26"/>
  <c r="F15" i="26"/>
  <c r="F14" i="26"/>
  <c r="F12" i="26"/>
  <c r="F11" i="26"/>
  <c r="F9" i="26"/>
  <c r="I44" i="26" l="1"/>
  <c r="I38" i="26"/>
  <c r="I17" i="26"/>
  <c r="I39" i="26"/>
  <c r="I45" i="26"/>
  <c r="I54" i="26"/>
  <c r="I14" i="26"/>
  <c r="I47" i="26"/>
  <c r="I36" i="26"/>
  <c r="I35" i="26"/>
  <c r="I41" i="26"/>
  <c r="I48" i="26"/>
  <c r="I11" i="26"/>
  <c r="I42" i="26"/>
  <c r="I9" i="26"/>
  <c r="I27" i="26"/>
  <c r="Q35" i="26"/>
  <c r="Q36" i="26"/>
  <c r="I24" i="26"/>
  <c r="I15" i="26"/>
  <c r="I18" i="26"/>
  <c r="I12" i="26"/>
  <c r="I30" i="26"/>
  <c r="B16" i="34" l="1"/>
  <c r="B15" i="34"/>
  <c r="I56" i="27" l="1"/>
  <c r="J56" i="27" s="1"/>
  <c r="C38" i="31"/>
  <c r="I55" i="27"/>
  <c r="J55" i="27" s="1"/>
  <c r="I52" i="27"/>
  <c r="J52" i="27" s="1"/>
  <c r="I49" i="27" l="1"/>
  <c r="J49" i="27" s="1"/>
  <c r="I46" i="27" l="1"/>
  <c r="J46" i="27" s="1"/>
  <c r="I45" i="27"/>
  <c r="J45" i="27" s="1"/>
  <c r="I44" i="27"/>
  <c r="J44" i="27" s="1"/>
  <c r="I43" i="27"/>
  <c r="J43" i="27" s="1"/>
  <c r="I42" i="27"/>
  <c r="J42" i="27" s="1"/>
  <c r="I39" i="27"/>
  <c r="J39" i="27" s="1"/>
  <c r="I38" i="27"/>
  <c r="J38" i="27" s="1"/>
  <c r="I37" i="27"/>
  <c r="J37" i="27" s="1"/>
  <c r="I36" i="27"/>
  <c r="J36" i="27" s="1"/>
  <c r="I33" i="27"/>
  <c r="J33" i="27" s="1"/>
  <c r="I32" i="27"/>
  <c r="J32" i="27" s="1"/>
  <c r="I31" i="27"/>
  <c r="J31" i="27" s="1"/>
  <c r="I28" i="27"/>
  <c r="J28" i="27" s="1"/>
  <c r="I27" i="27"/>
  <c r="J27" i="27" s="1"/>
  <c r="I24" i="27"/>
  <c r="J24" i="27" s="1"/>
  <c r="I21" i="27"/>
  <c r="J21" i="27" s="1"/>
  <c r="I18" i="27"/>
  <c r="J18" i="27" s="1"/>
  <c r="I15" i="27"/>
  <c r="J15" i="27" s="1"/>
  <c r="I14" i="27"/>
  <c r="J14" i="27" s="1"/>
  <c r="I9" i="27"/>
  <c r="J9" i="27" s="1"/>
  <c r="I6" i="27"/>
  <c r="J6" i="27" s="1"/>
  <c r="F183" i="26"/>
  <c r="I183" i="26" s="1"/>
  <c r="F182" i="26"/>
  <c r="I182" i="26" s="1"/>
  <c r="F177" i="26"/>
  <c r="I177" i="26" s="1"/>
  <c r="F176" i="26"/>
  <c r="G178" i="26" s="1"/>
  <c r="F189" i="26"/>
  <c r="I189" i="26" s="1"/>
  <c r="F188" i="26"/>
  <c r="I188" i="26" s="1"/>
  <c r="F171" i="26"/>
  <c r="I171" i="26" s="1"/>
  <c r="F170" i="26"/>
  <c r="G172" i="26" s="1"/>
  <c r="F159" i="26"/>
  <c r="I159" i="26" s="1"/>
  <c r="F158" i="26"/>
  <c r="I158" i="26" s="1"/>
  <c r="F210" i="26"/>
  <c r="I210" i="26" s="1"/>
  <c r="F209" i="26"/>
  <c r="G211" i="26" s="1"/>
  <c r="F60" i="26"/>
  <c r="I60" i="26" s="1"/>
  <c r="F59" i="26"/>
  <c r="I59" i="26" s="1"/>
  <c r="G49" i="26"/>
  <c r="I53" i="26"/>
  <c r="I29" i="26"/>
  <c r="I26" i="26"/>
  <c r="G31" i="26"/>
  <c r="F8" i="26"/>
  <c r="F153" i="26"/>
  <c r="I153" i="26" s="1"/>
  <c r="F152" i="26"/>
  <c r="I152" i="26" s="1"/>
  <c r="F150" i="26"/>
  <c r="I150" i="26" s="1"/>
  <c r="F149" i="26"/>
  <c r="G154" i="26" s="1"/>
  <c r="F129" i="26"/>
  <c r="I129" i="26" s="1"/>
  <c r="F128" i="26"/>
  <c r="I128" i="26" s="1"/>
  <c r="F126" i="26"/>
  <c r="I126" i="26" s="1"/>
  <c r="F125" i="26"/>
  <c r="I125" i="26" s="1"/>
  <c r="F123" i="26"/>
  <c r="I123" i="26" s="1"/>
  <c r="F122" i="26"/>
  <c r="I122" i="26" s="1"/>
  <c r="F120" i="26"/>
  <c r="I120" i="26" s="1"/>
  <c r="F119" i="26"/>
  <c r="I119" i="26" s="1"/>
  <c r="F117" i="26"/>
  <c r="I117" i="26" s="1"/>
  <c r="F116" i="26"/>
  <c r="I116" i="26" s="1"/>
  <c r="F111" i="26"/>
  <c r="I111" i="26" s="1"/>
  <c r="F110" i="26"/>
  <c r="I110" i="26" s="1"/>
  <c r="F108" i="26"/>
  <c r="I108" i="26" s="1"/>
  <c r="F107" i="26"/>
  <c r="G112" i="26" s="1"/>
  <c r="F100" i="26"/>
  <c r="I100" i="26" s="1"/>
  <c r="F99" i="26"/>
  <c r="I99" i="26" s="1"/>
  <c r="F97" i="26"/>
  <c r="I97" i="26" s="1"/>
  <c r="F96" i="26"/>
  <c r="I96" i="26" s="1"/>
  <c r="F94" i="26"/>
  <c r="I94" i="26" s="1"/>
  <c r="F93" i="26"/>
  <c r="I93" i="26" s="1"/>
  <c r="F84" i="26"/>
  <c r="I84" i="26" s="1"/>
  <c r="F83" i="26"/>
  <c r="I83" i="26" s="1"/>
  <c r="F81" i="26"/>
  <c r="I81" i="26" s="1"/>
  <c r="F80" i="26"/>
  <c r="I80" i="26" s="1"/>
  <c r="F78" i="26"/>
  <c r="I78" i="26" s="1"/>
  <c r="F77" i="26"/>
  <c r="G85" i="26" s="1"/>
  <c r="G73" i="26"/>
  <c r="F72" i="26"/>
  <c r="I72" i="26" s="1"/>
  <c r="F71" i="26"/>
  <c r="I71" i="26" s="1"/>
  <c r="F69" i="26"/>
  <c r="I69" i="26" s="1"/>
  <c r="F68" i="26"/>
  <c r="I68" i="26" s="1"/>
  <c r="F66" i="26"/>
  <c r="I66" i="26" s="1"/>
  <c r="I65" i="26"/>
  <c r="C27" i="31"/>
  <c r="C26" i="31"/>
  <c r="C28" i="31"/>
  <c r="C25" i="31"/>
  <c r="C23" i="31"/>
  <c r="C30" i="31"/>
  <c r="C15" i="31"/>
  <c r="C13" i="31"/>
  <c r="C14" i="31"/>
  <c r="C12" i="31"/>
  <c r="C11" i="31"/>
  <c r="C22" i="31"/>
  <c r="C20" i="31"/>
  <c r="C19" i="31"/>
  <c r="C18" i="31"/>
  <c r="C17" i="31"/>
  <c r="C16" i="31"/>
  <c r="J70" i="27" l="1"/>
  <c r="D38" i="31" s="1"/>
  <c r="D39" i="31" s="1"/>
  <c r="G16" i="34" s="1"/>
  <c r="I104" i="26"/>
  <c r="D18" i="31" s="1"/>
  <c r="I133" i="26"/>
  <c r="D20" i="31" s="1"/>
  <c r="I170" i="26"/>
  <c r="I172" i="26" s="1"/>
  <c r="D25" i="31" s="1"/>
  <c r="I8" i="26"/>
  <c r="G19" i="26"/>
  <c r="I23" i="26"/>
  <c r="I31" i="26" s="1"/>
  <c r="D12" i="31" s="1"/>
  <c r="I107" i="26"/>
  <c r="I112" i="26" s="1"/>
  <c r="D19" i="31" s="1"/>
  <c r="I149" i="26"/>
  <c r="I154" i="26" s="1"/>
  <c r="D22" i="31" s="1"/>
  <c r="I160" i="26"/>
  <c r="D23" i="31" s="1"/>
  <c r="I184" i="26"/>
  <c r="D27" i="31" s="1"/>
  <c r="I77" i="26"/>
  <c r="I85" i="26" s="1"/>
  <c r="D17" i="31" s="1"/>
  <c r="I209" i="26"/>
  <c r="I211" i="26" s="1"/>
  <c r="D30" i="31" s="1"/>
  <c r="I176" i="26"/>
  <c r="I178" i="26" s="1"/>
  <c r="D26" i="31" s="1"/>
  <c r="I190" i="26"/>
  <c r="D28" i="31" s="1"/>
  <c r="I61" i="26"/>
  <c r="D15" i="31" s="1"/>
  <c r="I55" i="26"/>
  <c r="D14" i="31" s="1"/>
  <c r="I49" i="26"/>
  <c r="G61" i="26"/>
  <c r="G160" i="26"/>
  <c r="G190" i="26"/>
  <c r="G184" i="26"/>
  <c r="G104" i="26"/>
  <c r="G133" i="26"/>
  <c r="I73" i="26"/>
  <c r="D16" i="31" s="1"/>
  <c r="D13" i="31" l="1"/>
  <c r="I19" i="26"/>
  <c r="D11" i="31" s="1"/>
  <c r="I251" i="26" l="1"/>
  <c r="D36" i="31"/>
  <c r="D43" i="31" s="1"/>
  <c r="G15" i="34" l="1"/>
  <c r="F18" i="34" s="1"/>
</calcChain>
</file>

<file path=xl/sharedStrings.xml><?xml version="1.0" encoding="utf-8"?>
<sst xmlns="http://schemas.openxmlformats.org/spreadsheetml/2006/main" count="665" uniqueCount="254">
  <si>
    <t>stk</t>
  </si>
  <si>
    <t>heild</t>
  </si>
  <si>
    <t>3</t>
  </si>
  <si>
    <t>01</t>
  </si>
  <si>
    <t>02</t>
  </si>
  <si>
    <t>Nr.</t>
  </si>
  <si>
    <t xml:space="preserve">  Heiti verkþáttar</t>
  </si>
  <si>
    <t>Magn</t>
  </si>
  <si>
    <t>Eining</t>
  </si>
  <si>
    <t>Heildarverð</t>
  </si>
  <si>
    <t>.01</t>
  </si>
  <si>
    <t>.02</t>
  </si>
  <si>
    <t>.03</t>
  </si>
  <si>
    <t>.04</t>
  </si>
  <si>
    <t>.05</t>
  </si>
  <si>
    <t>.06</t>
  </si>
  <si>
    <t>.07</t>
  </si>
  <si>
    <t>.08</t>
  </si>
  <si>
    <t>.09</t>
  </si>
  <si>
    <t>.10</t>
  </si>
  <si>
    <t>.11</t>
  </si>
  <si>
    <t>.12</t>
  </si>
  <si>
    <t>Fjárhæð:</t>
  </si>
  <si>
    <t>1</t>
  </si>
  <si>
    <t>Safnblað tilboðs</t>
  </si>
  <si>
    <t>Safnblað tilboðs sundurliðast þannig í meginflokka:</t>
  </si>
  <si>
    <t>Öll verð skulu vera með vsk.</t>
  </si>
  <si>
    <t xml:space="preserve">Tilboðsfrjárhæð kr. </t>
  </si>
  <si>
    <t>Tilboðsfrjárhæð færist á tilboðseyðublað</t>
  </si>
  <si>
    <t>klst</t>
  </si>
  <si>
    <t>1.1</t>
  </si>
  <si>
    <t>Staður og dagsetning</t>
  </si>
  <si>
    <t>Nafn fyrirtækis og kennitala</t>
  </si>
  <si>
    <t>Tilboðsfjárhæð í bókstöfum</t>
  </si>
  <si>
    <t>Tilboðið sundurliðast þannig eftir köflum verklýsingar:</t>
  </si>
  <si>
    <t>(viðlögð er sundurliðuð tilboðsskrá bjóðanda)</t>
  </si>
  <si>
    <t xml:space="preserve">Undirritaður gerir hér með eftirfarandi tilboð í verkið, </t>
  </si>
  <si>
    <t>1.2</t>
  </si>
  <si>
    <t>Ófyrirséð tímavinna</t>
  </si>
  <si>
    <t>Ófyrirséð útköll</t>
  </si>
  <si>
    <t>stk.</t>
  </si>
  <si>
    <t>Bilanir og viðgerðir</t>
  </si>
  <si>
    <t>Efni</t>
  </si>
  <si>
    <t>Vinna</t>
  </si>
  <si>
    <t>x</t>
  </si>
  <si>
    <t>Endurnýjun síu- , mótor-, hrím- og reimvaka</t>
  </si>
  <si>
    <t>Endurnýjun frostvarna</t>
  </si>
  <si>
    <t>Endurnýjun hitanema og hitastilla</t>
  </si>
  <si>
    <t xml:space="preserve">  Endurnýjun spjaldlokumótora fyrir allar gerðir </t>
  </si>
  <si>
    <t>Endurnýjun spjaldlokumótora</t>
  </si>
  <si>
    <t>Endurnýjun segulloka</t>
  </si>
  <si>
    <t xml:space="preserve">  Endurnýjun frostvarna í loftrás</t>
  </si>
  <si>
    <t xml:space="preserve">  Endurnýjun dæmigerðs síu- , mótor-, hrím- og reimvaka með allt að 1000Pa mælisvið</t>
  </si>
  <si>
    <t xml:space="preserve">  Endurnýjun dæmigerðs segulloka eins og Danfoss EVSI m. 24/230Vspólu</t>
  </si>
  <si>
    <t>Endurnýjun blásarareima</t>
  </si>
  <si>
    <t xml:space="preserve">  Endurnýjun frostvarna í vatnsrás</t>
  </si>
  <si>
    <t>03</t>
  </si>
  <si>
    <t xml:space="preserve">  Endurnýjun hitastilli í stokk</t>
  </si>
  <si>
    <t>Endurnýjun loftsía</t>
  </si>
  <si>
    <t>04</t>
  </si>
  <si>
    <t>09</t>
  </si>
  <si>
    <t>Garðaskóli</t>
  </si>
  <si>
    <t>- Voryfirferð</t>
  </si>
  <si>
    <t>Kerfi 1, aðalbygging</t>
  </si>
  <si>
    <t xml:space="preserve">Kerfi 2, 3 og stök sérútsog, aðalbygging </t>
  </si>
  <si>
    <t>Kerfi 1 og 2, viðbygging</t>
  </si>
  <si>
    <t>Flataskóli</t>
  </si>
  <si>
    <t>Kerfi 1</t>
  </si>
  <si>
    <t>Kerfi 2-8</t>
  </si>
  <si>
    <t>Kerfi 10-13</t>
  </si>
  <si>
    <t>Hofsstaðaskóli</t>
  </si>
  <si>
    <t>Kerfi 1, miðhluti</t>
  </si>
  <si>
    <t>Kerfi 2, austurálma</t>
  </si>
  <si>
    <t>Kerfi 3-6, 2. og 3. áfangi</t>
  </si>
  <si>
    <t>Sjálandsskóli</t>
  </si>
  <si>
    <t>Kerfi 4</t>
  </si>
  <si>
    <t>Álftanesskóli</t>
  </si>
  <si>
    <t>Kerfi í elsta húshluta</t>
  </si>
  <si>
    <t>Kerfi I (L)</t>
  </si>
  <si>
    <t>Kerfi II</t>
  </si>
  <si>
    <t>Kerfi 1 (3.h.)</t>
  </si>
  <si>
    <t>1.2.1</t>
  </si>
  <si>
    <t>1.2.2</t>
  </si>
  <si>
    <t>1.2.3</t>
  </si>
  <si>
    <t>1.2.4</t>
  </si>
  <si>
    <t>Reglubundið eftirlit, heild</t>
  </si>
  <si>
    <t>Tónlistarskóli Garðabæjar</t>
  </si>
  <si>
    <t>Kerfi 2, 3, 4, 5 og 6</t>
  </si>
  <si>
    <t>Kerfi gamla sal</t>
  </si>
  <si>
    <t>Kerfi 8 í íþróttasal</t>
  </si>
  <si>
    <t>Kerfi 9 í tengibyggingu</t>
  </si>
  <si>
    <t>Kerfi 53 og 54 í anddyri og fimleikasal</t>
  </si>
  <si>
    <t xml:space="preserve">Íþróttamiðstöðin Ásgarður </t>
  </si>
  <si>
    <t>Íþróttamiðstöðin Mýrin</t>
  </si>
  <si>
    <t>Kerfi 51 fyrir íþróttasal</t>
  </si>
  <si>
    <t>Kerfi 52 fyrir búningsklefa, ganga og fjölnotasal</t>
  </si>
  <si>
    <t>Kerfi 53 í sundlaugarsal</t>
  </si>
  <si>
    <t>Kerfi 2 &amp; 3</t>
  </si>
  <si>
    <t>Íþróttamiðstöðin Álftanesi</t>
  </si>
  <si>
    <t>Kerfi 1&amp;2, íþróttasal</t>
  </si>
  <si>
    <t>Kerfi 61, vélasal</t>
  </si>
  <si>
    <t>Kerfi 62, búningsklefar</t>
  </si>
  <si>
    <t>Kerfi 63, innisundlaug</t>
  </si>
  <si>
    <t>Kerfi 64, líkamsrækt</t>
  </si>
  <si>
    <t>Vallarhús og stúka</t>
  </si>
  <si>
    <t>Ásar, leikskóli</t>
  </si>
  <si>
    <t>Bæjarskrifstofur Garðabæjar</t>
  </si>
  <si>
    <t>Áhaldahús Garðabæjar</t>
  </si>
  <si>
    <t>Bókasafn Garðabæjar</t>
  </si>
  <si>
    <t xml:space="preserve">  Endurnýjun hitanema í stokk (Pt1000)</t>
  </si>
  <si>
    <t xml:space="preserve">  Ófyrirséð útköll</t>
  </si>
  <si>
    <t xml:space="preserve">  Endurnýjun blásara reima/setta : 1-2 reimar með mesta hringmál reima 1500mm</t>
  </si>
  <si>
    <t xml:space="preserve">  Endurnýjun herbergishitanema (Pt1000)</t>
  </si>
  <si>
    <t>sett</t>
  </si>
  <si>
    <t xml:space="preserve">  Endurnýjun blásara reima/setta : 1 reim með mesta hringmál reima 1400mm</t>
  </si>
  <si>
    <t xml:space="preserve">  Endurnýjun blásara reima/setta : 3-5 reimar með mesta hringmál reima allt að 6000mm</t>
  </si>
  <si>
    <t xml:space="preserve">  Endurnýjun blásara reima/setta : 2-3 reimar með mesta hringmál reima 3000mm</t>
  </si>
  <si>
    <r>
      <t xml:space="preserve">  Endurnýjun loftsía í síuhólfi með grunn ljósmál síhólfsramma á bilinu  1,0 - 2,0m</t>
    </r>
    <r>
      <rPr>
        <vertAlign val="superscript"/>
        <sz val="11"/>
        <color indexed="8"/>
        <rFont val="Arial Narrow"/>
        <family val="2"/>
      </rPr>
      <t>2</t>
    </r>
  </si>
  <si>
    <r>
      <t xml:space="preserve">  Endurnýjun loftsía í síuhólfi með grunn ljósmál síhólfsramma á bilinu  0,5 - 1,0m</t>
    </r>
    <r>
      <rPr>
        <vertAlign val="superscript"/>
        <sz val="11"/>
        <color indexed="8"/>
        <rFont val="Arial Narrow"/>
        <family val="2"/>
      </rPr>
      <t>2</t>
    </r>
  </si>
  <si>
    <r>
      <t xml:space="preserve">  Endurnýjun loftsía í síuhólfi með grunn ljósmál síhólfsramma minna en 0,5m</t>
    </r>
    <r>
      <rPr>
        <vertAlign val="superscript"/>
        <sz val="11"/>
        <color indexed="8"/>
        <rFont val="Arial Narrow"/>
        <family val="2"/>
      </rPr>
      <t>2</t>
    </r>
  </si>
  <si>
    <r>
      <t xml:space="preserve">  Endurnýjun loftsía í síuhólfi með grunn ljósmál síhólfsramma á bilinu  2,0 - 4,0m</t>
    </r>
    <r>
      <rPr>
        <vertAlign val="superscript"/>
        <sz val="11"/>
        <color indexed="8"/>
        <rFont val="Arial Narrow"/>
        <family val="2"/>
      </rPr>
      <t>2</t>
    </r>
  </si>
  <si>
    <r>
      <t xml:space="preserve">  Endurnýjun loftsía í síuhólfi með grunn ljósmál síhólfsramma stærra en 4,0m</t>
    </r>
    <r>
      <rPr>
        <vertAlign val="superscript"/>
        <sz val="11"/>
        <color indexed="8"/>
        <rFont val="Arial Narrow"/>
        <family val="2"/>
      </rPr>
      <t>2</t>
    </r>
  </si>
  <si>
    <t>Endurnýjun klukkna</t>
  </si>
  <si>
    <t xml:space="preserve">  Endurnýjun gangklukku í töflu, samsvarandi og t.d. Siemens 7LF4 eða Theben TR610</t>
  </si>
  <si>
    <t>Endurnýjun mismunaþrýstimæla/viðnámsmæla</t>
  </si>
  <si>
    <t>Endurnýjun stjórnstöðva</t>
  </si>
  <si>
    <t xml:space="preserve">  Endurnýjun minni stjórnstöð til hitareglunar, samsvarandi og t.d. Regin OP eða Siemens Synco RLU</t>
  </si>
  <si>
    <t>Bilanir og viðgerðir, heild</t>
  </si>
  <si>
    <t xml:space="preserve">Garðabær - </t>
  </si>
  <si>
    <t>Reglubundið eftirlit og viðhald loftræsikerfa</t>
  </si>
  <si>
    <t xml:space="preserve">  Endurnýjun hitamæli í loftstokk, min þvermál skifu 55mm, lengd fölers min. 120mm, 
mælisvið -20°C - +40°C</t>
  </si>
  <si>
    <t xml:space="preserve">  Endurnýjun hitamæli í loftstokk, min þvermál skifu 55mm, lengd fölers min. 120mm, 
mælisvið 0°C - +60°C</t>
  </si>
  <si>
    <t>Kafli 1.2 - Færist á tilboðsblað:</t>
  </si>
  <si>
    <t>Ein. verð</t>
  </si>
  <si>
    <t>1.2.5</t>
  </si>
  <si>
    <t>1.2.6</t>
  </si>
  <si>
    <t>1.2.7</t>
  </si>
  <si>
    <t>1.2.9</t>
  </si>
  <si>
    <t>1.2.10</t>
  </si>
  <si>
    <t>1.2.11</t>
  </si>
  <si>
    <t>1.2.12</t>
  </si>
  <si>
    <t>1.2.13</t>
  </si>
  <si>
    <t>Tilboðseyðublað</t>
  </si>
  <si>
    <t>Allar tilboðsfjárhæðir eru með virðisaukaskatti. Einingaverð í heilum krónum.</t>
  </si>
  <si>
    <t>Eru frávik eða fyrirvarar með tilboðinu:</t>
  </si>
  <si>
    <t xml:space="preserve">Já: </t>
  </si>
  <si>
    <t>Nei:</t>
  </si>
  <si>
    <t xml:space="preserve">Tilvísun fráviks eða fyrirvara : </t>
  </si>
  <si>
    <t>Undirskrift, fyrir hönd fyrirtækis</t>
  </si>
  <si>
    <t>Heimilisfang fyrirtækis</t>
  </si>
  <si>
    <t>Netfang fyrirtækis</t>
  </si>
  <si>
    <t>Sími fyrirtækis</t>
  </si>
  <si>
    <t xml:space="preserve">Aðaltengiliður/meistari verktaka </t>
  </si>
  <si>
    <t>Símanúmer aðaltengiliðs</t>
  </si>
  <si>
    <t>HEILDARTILBOÐSFJÁRHÆÐ með VSK.</t>
  </si>
  <si>
    <t xml:space="preserve">- Voryfirferð </t>
  </si>
  <si>
    <t>- Haustyfirferð</t>
  </si>
  <si>
    <t>Endurnýjun hitamæla í loftstokk</t>
  </si>
  <si>
    <t>1.2.14</t>
  </si>
  <si>
    <t>Endurnýjun mótorloka í vatnsrás</t>
  </si>
  <si>
    <t>05</t>
  </si>
  <si>
    <t xml:space="preserve">  Endurnýjun 3ja porta mótorloka, DN15 í hitaveitu- eða glycol kerfi.  Stiglaus mótor hafi lokunargetu við aðstæður og hámarks lokunartíma 15 sek.</t>
  </si>
  <si>
    <t xml:space="preserve">  Endurnýjun 2ja porta mótorloka, DN10 í hitaveitu- eða glycol kerfi.  Stiglaus mótor hafi lokunargetu við aðstæður og hámarks lokunartíma 10 sek.</t>
  </si>
  <si>
    <t xml:space="preserve">  Endurnýjun 2ja porta mótorloka, DN15 í hitaveitu- eða glycol kerfi.  Stiglaus mótor hafi lokunargetu við aðstæður og hámarks lokunartíma 10 sek.</t>
  </si>
  <si>
    <t xml:space="preserve">  Endurnýjun 2ja porta mótorloka, DN20 í hitaveitu- eða glycol kerfi.  Stiglaus mótor hafi lokunargetu við aðstæður og hámarks lokunartíma 10 sek.</t>
  </si>
  <si>
    <t xml:space="preserve">  Endurnýjun 3ja porta mótorloka, DN20 í hitaveitu- eða glycol kerfi.  Stiglaus mótor hafi lokunargetu við aðstæður og hámarks lokunartíma 15 sek.</t>
  </si>
  <si>
    <t>06</t>
  </si>
  <si>
    <t xml:space="preserve">  Endurnýjun 3ja porta mótorloka, DN25 í hitaveitu- eða glycol kerfi.  Stiglaus mótor hafi lokunargetu við aðstæður og hámarks lokunartíma 15 sek.</t>
  </si>
  <si>
    <t>1.2.8</t>
  </si>
  <si>
    <t xml:space="preserve">  Endurnýjun vökvafylltar mismunaþrýstimæla, ~200 - ~1200Pa</t>
  </si>
  <si>
    <t xml:space="preserve">  Endurnýjun vökvafylltra mismunaþrýstimæla, mælisvið ~0 - ~400Pa  með slöngum, stútum og tilheyrandi.  T.d. HK-Instruments  eða Dwyer</t>
  </si>
  <si>
    <t>- Vetraryfirferð</t>
  </si>
  <si>
    <t>Smiðja, félagsstarf eldri borgara</t>
  </si>
  <si>
    <t>Íþróttamiðstöðin Sjálandi</t>
  </si>
  <si>
    <t xml:space="preserve">  Ófyrirséð tímavinna blikksmiðs</t>
  </si>
  <si>
    <t xml:space="preserve">  Ófyrirséð tímavinna pípara</t>
  </si>
  <si>
    <t xml:space="preserve">  Ófyrirséð tímavinna rafvirkja</t>
  </si>
  <si>
    <t>2020-2022</t>
  </si>
  <si>
    <t>Tilboðið er gert samkvæmt meðfylgjandi tilboðsskrá, útboðslýsingu og verklýsingu, dagsettum í mars 2020</t>
  </si>
  <si>
    <t>Sveinatunga, fundarsalir</t>
  </si>
  <si>
    <t>Reglubundið eftirlit með loftræsikerfum mannvirkja</t>
  </si>
  <si>
    <t>Urriðaholtsskóli, grunnskólahluti</t>
  </si>
  <si>
    <t>Kerfi 2</t>
  </si>
  <si>
    <t>Kerfi 6</t>
  </si>
  <si>
    <t>Kerfi 6-14, 4. áfangi</t>
  </si>
  <si>
    <t>Ísafold, hjúkrunarheimili</t>
  </si>
  <si>
    <t>Kerfi 3</t>
  </si>
  <si>
    <t>Akrar, leikskóli</t>
  </si>
  <si>
    <t>Kerfi 1-3</t>
  </si>
  <si>
    <t>Loftræsikerfi 1</t>
  </si>
  <si>
    <t>Loftræsikerfi 2</t>
  </si>
  <si>
    <t>Loftræsikerfi 3</t>
  </si>
  <si>
    <t>Loftræsikerfi 4</t>
  </si>
  <si>
    <t>Kerfi 5</t>
  </si>
  <si>
    <t>Kerfi 8</t>
  </si>
  <si>
    <t>Urriðaholtsskóli, leikskólahluti</t>
  </si>
  <si>
    <t>Kirkjuból, leikskóli</t>
  </si>
  <si>
    <t>Loftræsikerfi 600</t>
  </si>
  <si>
    <t>Lundaból, leikskóli</t>
  </si>
  <si>
    <t xml:space="preserve">  Sótthreinsunarferli rakasella frá þversniðs stærð 0,5x0,5m og upp í 1,0x1,0m með öllu sem þarf til að framkvæma verkið. </t>
  </si>
  <si>
    <t>1.2.15</t>
  </si>
  <si>
    <t>Þrif og sótthreinsun rakasella</t>
  </si>
  <si>
    <t xml:space="preserve">  Sótthreinsunarferli rakasella frá þversniðs stærð 1,1x1,1m og upp í 1,7x1,5m með öllu sem þarf til að framkvæma verkið. </t>
  </si>
  <si>
    <t>Netfang aðaltengiliðs</t>
  </si>
  <si>
    <t>2.0.1</t>
  </si>
  <si>
    <t>2.0.2</t>
  </si>
  <si>
    <t>2.0.3</t>
  </si>
  <si>
    <t>2.0.4</t>
  </si>
  <si>
    <t>2.0.5</t>
  </si>
  <si>
    <t>2.0.11</t>
  </si>
  <si>
    <t>2.0.12</t>
  </si>
  <si>
    <t>2.0.13</t>
  </si>
  <si>
    <t>2.0.14</t>
  </si>
  <si>
    <t>2.0.15</t>
  </si>
  <si>
    <t>2.0.16</t>
  </si>
  <si>
    <t>2.0.17</t>
  </si>
  <si>
    <t>2.0.21</t>
  </si>
  <si>
    <t>2.0.22</t>
  </si>
  <si>
    <t>2.0.23</t>
  </si>
  <si>
    <t>2.0.24</t>
  </si>
  <si>
    <t>2.0.25</t>
  </si>
  <si>
    <t>Þinghús/Samkomuhús Garðabæjar</t>
  </si>
  <si>
    <t>2.0.26</t>
  </si>
  <si>
    <t>2.0.27</t>
  </si>
  <si>
    <t>2.0.31</t>
  </si>
  <si>
    <t>2.0.32</t>
  </si>
  <si>
    <t>2.0.33</t>
  </si>
  <si>
    <t>2.0.34</t>
  </si>
  <si>
    <t>2.0.35</t>
  </si>
  <si>
    <t>2</t>
  </si>
  <si>
    <t>Loftræsikerfi L1 (nýbygging)</t>
  </si>
  <si>
    <t>Kafli 2 - Færist á tilboðsblað:</t>
  </si>
  <si>
    <t>4</t>
  </si>
  <si>
    <t>5</t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</si>
  <si>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</si>
  <si>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</si>
  <si>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</si>
  <si>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</si>
  <si>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</si>
  <si>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</si>
  <si>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</si>
  <si>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</si>
  <si>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</si>
  <si>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23</t>
  </si>
  <si>
    <t>24</t>
  </si>
  <si>
    <t>25</t>
  </si>
  <si>
    <t>26</t>
  </si>
  <si>
    <t>27</t>
  </si>
  <si>
    <t>31</t>
  </si>
  <si>
    <t>32</t>
  </si>
  <si>
    <t>33</t>
  </si>
  <si>
    <t>34</t>
  </si>
  <si>
    <t>35</t>
  </si>
  <si>
    <t>Verkliðir 1.1.0.1-26, eftir því sem við á fyrir hvert mannvirki og hvert kerfi: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</si>
</sst>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._-;\-* #,##0.00\ _k_r_._-;_-* &quot;-&quot;??\ _k_r_._-;_-@_-"/>
    <numFmt numFmtId="165" formatCode="0."/>
    <numFmt numFmtId="166" formatCode="#,##0\ &quot;kr.&quot;"/>
    <numFmt numFmtId="167" formatCode="#,###\ &quot;kr/klst.&quot;"/>
    <numFmt numFmtId="168" formatCode="#,##0.00&quot; kr&quot;;[Red]\-#,##0.00&quot; kr&quot;"/>
    <numFmt numFmtId="169" formatCode="#,###\ &quot;klst.&quot;"/>
    <numFmt numFmtId="170" formatCode="#,###;\-0\ &quot;kr.&quot;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2"/>
      <color indexed="8"/>
      <name val="Helv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4"/>
      <color indexed="8"/>
      <name val="Arial"/>
      <family val="2"/>
    </font>
    <font>
      <sz val="14"/>
      <color indexed="8"/>
      <name val="Arial Narrow"/>
      <family val="2"/>
    </font>
    <font>
      <b/>
      <sz val="14"/>
      <color indexed="8"/>
      <name val="Arial Narrow"/>
      <family val="2"/>
    </font>
    <font>
      <sz val="10"/>
      <name val="Arial"/>
      <family val="2"/>
    </font>
    <font>
      <b/>
      <sz val="16"/>
      <color rgb="FFC00000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Arial Narrow"/>
      <family val="2"/>
    </font>
    <font>
      <sz val="11"/>
      <color indexed="8"/>
      <name val="Arial"/>
      <family val="2"/>
    </font>
    <font>
      <i/>
      <sz val="11"/>
      <color indexed="8"/>
      <name val="Arial Narrow"/>
      <family val="2"/>
    </font>
    <font>
      <sz val="10"/>
      <name val="Geneva"/>
    </font>
    <font>
      <sz val="12"/>
      <name val="Times New Roman"/>
      <family val="1"/>
    </font>
    <font>
      <sz val="10"/>
      <name val="AvantGarde"/>
    </font>
    <font>
      <sz val="12"/>
      <name val="Times New Roman"/>
      <family val="1"/>
    </font>
    <font>
      <b/>
      <sz val="16"/>
      <color indexed="8"/>
      <name val="Arial Narrow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i/>
      <sz val="22"/>
      <color rgb="FF0000FF"/>
      <name val="Verdana"/>
      <family val="2"/>
    </font>
    <font>
      <sz val="11"/>
      <color rgb="FF0000FF"/>
      <name val="Arial Narrow"/>
      <family val="2"/>
    </font>
    <font>
      <b/>
      <sz val="12"/>
      <color rgb="FF00B050"/>
      <name val="Arial Narrow"/>
      <family val="2"/>
    </font>
    <font>
      <b/>
      <sz val="10"/>
      <color rgb="FF00B050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1"/>
      <color indexed="8"/>
      <name val="Arial Narrow"/>
      <family val="2"/>
    </font>
    <font>
      <sz val="1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6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indexed="8"/>
      <name val="Calibri"/>
      <family val="2"/>
      <scheme val="minor"/>
    </font>
    <font>
      <sz val="12"/>
      <color theme="0"/>
      <name val="Arial"/>
      <family val="2"/>
    </font>
    <font>
      <sz val="16"/>
      <color theme="0"/>
      <name val="Arial"/>
      <family val="2"/>
    </font>
    <font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5">
    <xf numFmtId="0" fontId="0" fillId="0" borderId="0"/>
    <xf numFmtId="0" fontId="23" fillId="0" borderId="0"/>
    <xf numFmtId="4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17" fillId="0" borderId="0"/>
    <xf numFmtId="164" fontId="25" fillId="0" borderId="0" applyFont="0" applyFill="0" applyBorder="0" applyAlignment="0" applyProtection="0"/>
    <xf numFmtId="0" fontId="26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164" fontId="17" fillId="0" borderId="0" applyFont="0" applyFill="0" applyBorder="0" applyAlignment="0" applyProtection="0"/>
    <xf numFmtId="0" fontId="24" fillId="0" borderId="0"/>
    <xf numFmtId="0" fontId="1" fillId="0" borderId="0"/>
    <xf numFmtId="0" fontId="17" fillId="0" borderId="0" applyBorder="0"/>
    <xf numFmtId="0" fontId="1" fillId="0" borderId="0"/>
  </cellStyleXfs>
  <cellXfs count="211">
    <xf numFmtId="0" fontId="0" fillId="0" borderId="0" xfId="0"/>
    <xf numFmtId="3" fontId="7" fillId="0" borderId="0" xfId="0" applyNumberFormat="1" applyFont="1" applyBorder="1" applyAlignment="1" applyProtection="1">
      <alignment horizontal="center"/>
      <protection locked="0"/>
    </xf>
    <xf numFmtId="166" fontId="12" fillId="0" borderId="0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166" fontId="16" fillId="0" borderId="0" xfId="0" applyNumberFormat="1" applyFont="1" applyBorder="1" applyProtection="1"/>
    <xf numFmtId="166" fontId="16" fillId="0" borderId="2" xfId="0" applyNumberFormat="1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9" fillId="0" borderId="0" xfId="0" applyFont="1" applyProtection="1"/>
    <xf numFmtId="49" fontId="6" fillId="0" borderId="0" xfId="0" applyNumberFormat="1" applyFont="1" applyBorder="1" applyProtection="1"/>
    <xf numFmtId="49" fontId="6" fillId="0" borderId="0" xfId="0" applyNumberFormat="1" applyFont="1" applyAlignment="1" applyProtection="1">
      <alignment horizontal="right"/>
    </xf>
    <xf numFmtId="0" fontId="11" fillId="0" borderId="0" xfId="0" applyFont="1" applyProtection="1"/>
    <xf numFmtId="166" fontId="12" fillId="0" borderId="0" xfId="0" applyNumberFormat="1" applyFont="1" applyBorder="1" applyProtection="1"/>
    <xf numFmtId="49" fontId="12" fillId="0" borderId="0" xfId="0" applyNumberFormat="1" applyFont="1" applyAlignment="1" applyProtection="1">
      <alignment horizontal="right"/>
    </xf>
    <xf numFmtId="0" fontId="12" fillId="0" borderId="0" xfId="0" applyFont="1" applyProtection="1"/>
    <xf numFmtId="49" fontId="12" fillId="0" borderId="0" xfId="0" applyNumberFormat="1" applyFont="1" applyAlignment="1" applyProtection="1">
      <alignment horizontal="left"/>
    </xf>
    <xf numFmtId="49" fontId="8" fillId="0" borderId="0" xfId="0" applyNumberFormat="1" applyFont="1" applyAlignment="1" applyProtection="1">
      <alignment horizontal="right"/>
    </xf>
    <xf numFmtId="49" fontId="8" fillId="0" borderId="0" xfId="0" applyNumberFormat="1" applyFont="1" applyAlignment="1" applyProtection="1">
      <alignment horizontal="left"/>
    </xf>
    <xf numFmtId="0" fontId="12" fillId="0" borderId="0" xfId="0" applyFont="1" applyBorder="1" applyProtection="1"/>
    <xf numFmtId="3" fontId="12" fillId="0" borderId="0" xfId="0" applyNumberFormat="1" applyFont="1" applyAlignment="1" applyProtection="1">
      <alignment horizontal="center"/>
    </xf>
    <xf numFmtId="1" fontId="12" fillId="0" borderId="0" xfId="0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wrapText="1"/>
    </xf>
    <xf numFmtId="166" fontId="5" fillId="0" borderId="0" xfId="0" applyNumberFormat="1" applyFont="1" applyBorder="1" applyProtection="1"/>
    <xf numFmtId="3" fontId="11" fillId="0" borderId="0" xfId="0" applyNumberFormat="1" applyFont="1" applyProtection="1"/>
    <xf numFmtId="0" fontId="7" fillId="0" borderId="0" xfId="0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/>
    </xf>
    <xf numFmtId="0" fontId="10" fillId="0" borderId="0" xfId="0" applyFont="1" applyProtection="1"/>
    <xf numFmtId="2" fontId="4" fillId="0" borderId="0" xfId="0" applyNumberFormat="1" applyFont="1" applyBorder="1" applyProtection="1"/>
    <xf numFmtId="165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2" fillId="0" borderId="0" xfId="0" applyFont="1" applyProtection="1"/>
    <xf numFmtId="0" fontId="3" fillId="0" borderId="0" xfId="0" applyFont="1" applyProtection="1"/>
    <xf numFmtId="2" fontId="4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3" fontId="4" fillId="0" borderId="0" xfId="0" applyNumberFormat="1" applyFont="1" applyProtection="1"/>
    <xf numFmtId="0" fontId="16" fillId="0" borderId="0" xfId="0" applyFont="1" applyBorder="1" applyProtection="1"/>
    <xf numFmtId="165" fontId="4" fillId="0" borderId="0" xfId="0" applyNumberFormat="1" applyFont="1" applyAlignment="1" applyProtection="1">
      <alignment horizontal="left"/>
    </xf>
    <xf numFmtId="2" fontId="14" fillId="0" borderId="0" xfId="0" applyNumberFormat="1" applyFont="1" applyAlignment="1" applyProtection="1">
      <alignment horizontal="left"/>
    </xf>
    <xf numFmtId="165" fontId="14" fillId="0" borderId="0" xfId="0" applyNumberFormat="1" applyFont="1" applyAlignment="1" applyProtection="1">
      <alignment horizontal="left"/>
    </xf>
    <xf numFmtId="0" fontId="14" fillId="0" borderId="0" xfId="0" applyFont="1" applyProtection="1"/>
    <xf numFmtId="3" fontId="14" fillId="0" borderId="0" xfId="0" applyNumberFormat="1" applyFont="1" applyProtection="1"/>
    <xf numFmtId="2" fontId="14" fillId="0" borderId="0" xfId="0" applyNumberFormat="1" applyFont="1" applyBorder="1" applyAlignment="1" applyProtection="1">
      <alignment horizontal="left"/>
    </xf>
    <xf numFmtId="165" fontId="15" fillId="0" borderId="2" xfId="0" applyNumberFormat="1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165" fontId="15" fillId="0" borderId="0" xfId="0" applyNumberFormat="1" applyFont="1" applyBorder="1" applyAlignment="1" applyProtection="1">
      <alignment horizontal="left"/>
    </xf>
    <xf numFmtId="0" fontId="15" fillId="0" borderId="0" xfId="0" applyFont="1" applyBorder="1" applyProtection="1"/>
    <xf numFmtId="3" fontId="16" fillId="0" borderId="0" xfId="0" applyNumberFormat="1" applyFont="1" applyBorder="1" applyAlignment="1" applyProtection="1">
      <alignment horizontal="center"/>
    </xf>
    <xf numFmtId="1" fontId="15" fillId="0" borderId="0" xfId="0" applyNumberFormat="1" applyFont="1" applyAlignment="1" applyProtection="1">
      <alignment horizontal="left"/>
    </xf>
    <xf numFmtId="3" fontId="15" fillId="0" borderId="0" xfId="0" applyNumberFormat="1" applyFont="1" applyBorder="1" applyProtection="1"/>
    <xf numFmtId="0" fontId="2" fillId="0" borderId="0" xfId="0" applyFont="1" applyBorder="1" applyProtection="1"/>
    <xf numFmtId="165" fontId="14" fillId="0" borderId="0" xfId="0" applyNumberFormat="1" applyFont="1" applyBorder="1" applyAlignment="1" applyProtection="1">
      <alignment horizontal="left"/>
    </xf>
    <xf numFmtId="3" fontId="14" fillId="0" borderId="0" xfId="0" applyNumberFormat="1" applyFont="1" applyBorder="1" applyProtection="1"/>
    <xf numFmtId="0" fontId="0" fillId="0" borderId="0" xfId="0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6" fontId="16" fillId="0" borderId="5" xfId="0" applyNumberFormat="1" applyFont="1" applyBorder="1" applyProtection="1"/>
    <xf numFmtId="0" fontId="18" fillId="0" borderId="0" xfId="0" applyFont="1" applyBorder="1" applyAlignment="1" applyProtection="1">
      <alignment horizontal="center"/>
    </xf>
    <xf numFmtId="49" fontId="11" fillId="0" borderId="0" xfId="0" applyNumberFormat="1" applyFont="1" applyProtection="1"/>
    <xf numFmtId="49" fontId="19" fillId="2" borderId="3" xfId="0" applyNumberFormat="1" applyFont="1" applyFill="1" applyBorder="1" applyProtection="1"/>
    <xf numFmtId="49" fontId="19" fillId="2" borderId="1" xfId="0" applyNumberFormat="1" applyFont="1" applyFill="1" applyBorder="1" applyProtection="1"/>
    <xf numFmtId="0" fontId="19" fillId="2" borderId="1" xfId="0" applyFont="1" applyFill="1" applyBorder="1" applyAlignment="1" applyProtection="1">
      <alignment horizontal="center"/>
    </xf>
    <xf numFmtId="3" fontId="19" fillId="2" borderId="1" xfId="0" applyNumberFormat="1" applyFont="1" applyFill="1" applyBorder="1" applyAlignment="1" applyProtection="1">
      <alignment horizontal="center"/>
      <protection locked="0"/>
    </xf>
    <xf numFmtId="3" fontId="19" fillId="2" borderId="4" xfId="0" applyNumberFormat="1" applyFont="1" applyFill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" fontId="12" fillId="0" borderId="0" xfId="0" applyNumberFormat="1" applyFont="1" applyBorder="1" applyAlignment="1" applyProtection="1">
      <alignment horizontal="center"/>
    </xf>
    <xf numFmtId="49" fontId="19" fillId="2" borderId="1" xfId="0" applyNumberFormat="1" applyFont="1" applyFill="1" applyBorder="1" applyAlignment="1" applyProtection="1">
      <alignment horizontal="center"/>
    </xf>
    <xf numFmtId="49" fontId="20" fillId="2" borderId="1" xfId="0" applyNumberFormat="1" applyFont="1" applyFill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left"/>
    </xf>
    <xf numFmtId="49" fontId="10" fillId="0" borderId="0" xfId="0" applyNumberFormat="1" applyFont="1" applyProtection="1"/>
    <xf numFmtId="49" fontId="5" fillId="0" borderId="0" xfId="0" applyNumberFormat="1" applyFont="1" applyAlignment="1" applyProtection="1">
      <alignment horizontal="right"/>
    </xf>
    <xf numFmtId="49" fontId="20" fillId="2" borderId="1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right" vertical="top"/>
    </xf>
    <xf numFmtId="49" fontId="10" fillId="0" borderId="0" xfId="0" applyNumberFormat="1" applyFont="1" applyAlignment="1" applyProtection="1">
      <alignment horizontal="right" vertical="top"/>
    </xf>
    <xf numFmtId="166" fontId="5" fillId="0" borderId="6" xfId="0" applyNumberFormat="1" applyFont="1" applyBorder="1" applyProtection="1"/>
    <xf numFmtId="166" fontId="5" fillId="0" borderId="8" xfId="0" applyNumberFormat="1" applyFont="1" applyBorder="1" applyProtection="1"/>
    <xf numFmtId="166" fontId="5" fillId="0" borderId="7" xfId="0" applyNumberFormat="1" applyFont="1" applyBorder="1" applyProtection="1"/>
    <xf numFmtId="0" fontId="21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vertical="top"/>
    </xf>
    <xf numFmtId="49" fontId="19" fillId="2" borderId="3" xfId="0" applyNumberFormat="1" applyFont="1" applyFill="1" applyBorder="1" applyAlignment="1" applyProtection="1">
      <alignment horizontal="right" vertical="top"/>
    </xf>
    <xf numFmtId="49" fontId="19" fillId="2" borderId="1" xfId="0" applyNumberFormat="1" applyFont="1" applyFill="1" applyBorder="1" applyAlignment="1" applyProtection="1">
      <alignment vertical="top"/>
    </xf>
    <xf numFmtId="0" fontId="19" fillId="2" borderId="1" xfId="0" applyFont="1" applyFill="1" applyBorder="1" applyAlignment="1" applyProtection="1">
      <alignment horizontal="center" vertical="top"/>
    </xf>
    <xf numFmtId="49" fontId="19" fillId="2" borderId="1" xfId="0" applyNumberFormat="1" applyFont="1" applyFill="1" applyBorder="1" applyAlignment="1" applyProtection="1">
      <alignment horizontal="center" vertical="top"/>
    </xf>
    <xf numFmtId="3" fontId="19" fillId="2" borderId="1" xfId="0" applyNumberFormat="1" applyFont="1" applyFill="1" applyBorder="1" applyAlignment="1" applyProtection="1">
      <alignment vertical="top"/>
    </xf>
    <xf numFmtId="3" fontId="19" fillId="2" borderId="4" xfId="0" applyNumberFormat="1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vertical="top"/>
    </xf>
    <xf numFmtId="49" fontId="6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top"/>
    </xf>
    <xf numFmtId="3" fontId="6" fillId="0" borderId="0" xfId="0" applyNumberFormat="1" applyFont="1" applyBorder="1" applyAlignment="1" applyProtection="1">
      <alignment horizontal="center" vertical="top"/>
    </xf>
    <xf numFmtId="3" fontId="6" fillId="0" borderId="0" xfId="0" applyNumberFormat="1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3" fontId="5" fillId="0" borderId="0" xfId="0" applyNumberFormat="1" applyFont="1" applyAlignment="1" applyProtection="1">
      <alignment horizontal="center" vertical="top"/>
    </xf>
    <xf numFmtId="166" fontId="5" fillId="0" borderId="0" xfId="0" applyNumberFormat="1" applyFont="1" applyAlignment="1" applyProtection="1">
      <alignment vertical="top"/>
    </xf>
    <xf numFmtId="0" fontId="12" fillId="0" borderId="0" xfId="0" applyFont="1" applyAlignment="1" applyProtection="1">
      <alignment vertical="top"/>
    </xf>
    <xf numFmtId="49" fontId="12" fillId="0" borderId="0" xfId="0" applyNumberFormat="1" applyFont="1" applyAlignment="1" applyProtection="1">
      <alignment horizontal="right" vertical="top"/>
    </xf>
    <xf numFmtId="1" fontId="12" fillId="0" borderId="0" xfId="0" applyNumberFormat="1" applyFont="1" applyBorder="1" applyAlignment="1" applyProtection="1">
      <alignment horizontal="center" vertical="top"/>
    </xf>
    <xf numFmtId="3" fontId="12" fillId="0" borderId="0" xfId="0" applyNumberFormat="1" applyFont="1" applyAlignment="1" applyProtection="1">
      <alignment horizontal="center" vertical="top"/>
    </xf>
    <xf numFmtId="166" fontId="12" fillId="0" borderId="0" xfId="0" applyNumberFormat="1" applyFont="1" applyBorder="1" applyAlignment="1" applyProtection="1">
      <alignment vertical="top"/>
      <protection locked="0"/>
    </xf>
    <xf numFmtId="166" fontId="12" fillId="0" borderId="0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top" wrapText="1"/>
    </xf>
    <xf numFmtId="166" fontId="13" fillId="0" borderId="0" xfId="0" applyNumberFormat="1" applyFont="1" applyBorder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top"/>
    </xf>
    <xf numFmtId="166" fontId="6" fillId="0" borderId="2" xfId="0" applyNumberFormat="1" applyFont="1" applyBorder="1" applyAlignment="1" applyProtection="1">
      <alignment vertical="top"/>
    </xf>
    <xf numFmtId="49" fontId="11" fillId="0" borderId="0" xfId="0" applyNumberFormat="1" applyFont="1" applyAlignment="1" applyProtection="1">
      <alignment horizontal="right" vertical="top"/>
    </xf>
    <xf numFmtId="3" fontId="11" fillId="0" borderId="0" xfId="0" applyNumberFormat="1" applyFont="1" applyAlignment="1" applyProtection="1">
      <alignment vertical="top"/>
    </xf>
    <xf numFmtId="0" fontId="22" fillId="0" borderId="0" xfId="0" applyFont="1" applyAlignment="1" applyProtection="1">
      <alignment wrapText="1"/>
    </xf>
    <xf numFmtId="0" fontId="27" fillId="0" borderId="2" xfId="0" applyFont="1" applyBorder="1" applyAlignment="1" applyProtection="1">
      <alignment horizontal="right"/>
    </xf>
    <xf numFmtId="166" fontId="27" fillId="0" borderId="2" xfId="0" applyNumberFormat="1" applyFont="1" applyBorder="1" applyProtection="1"/>
    <xf numFmtId="49" fontId="4" fillId="0" borderId="0" xfId="479" applyNumberFormat="1" applyFont="1" applyBorder="1" applyAlignment="1">
      <alignment horizontal="left" vertical="top"/>
    </xf>
    <xf numFmtId="0" fontId="4" fillId="0" borderId="0" xfId="479" applyFont="1" applyBorder="1"/>
    <xf numFmtId="49" fontId="32" fillId="0" borderId="0" xfId="479" applyNumberFormat="1" applyFont="1" applyBorder="1" applyAlignment="1">
      <alignment horizontal="left" vertical="top"/>
    </xf>
    <xf numFmtId="0" fontId="32" fillId="0" borderId="0" xfId="479" applyFont="1" applyBorder="1"/>
    <xf numFmtId="3" fontId="4" fillId="0" borderId="0" xfId="479" applyNumberFormat="1" applyFont="1" applyBorder="1" applyAlignment="1">
      <alignment horizontal="right"/>
    </xf>
    <xf numFmtId="0" fontId="4" fillId="0" borderId="0" xfId="479" applyFont="1" applyBorder="1" applyAlignment="1">
      <alignment wrapText="1"/>
    </xf>
    <xf numFmtId="0" fontId="32" fillId="0" borderId="0" xfId="479" applyFont="1" applyBorder="1" applyAlignment="1">
      <alignment horizontal="left" vertical="top"/>
    </xf>
    <xf numFmtId="3" fontId="32" fillId="0" borderId="0" xfId="479" applyNumberFormat="1" applyFont="1" applyBorder="1" applyAlignment="1">
      <alignment horizontal="right"/>
    </xf>
    <xf numFmtId="0" fontId="4" fillId="0" borderId="0" xfId="479" applyFont="1" applyBorder="1" applyAlignment="1">
      <alignment horizontal="left" vertical="top"/>
    </xf>
    <xf numFmtId="0" fontId="32" fillId="0" borderId="0" xfId="479" applyFont="1" applyBorder="1" applyAlignment="1">
      <alignment horizontal="right" wrapText="1"/>
    </xf>
    <xf numFmtId="0" fontId="4" fillId="0" borderId="0" xfId="479" applyFont="1" applyBorder="1" applyAlignment="1">
      <alignment horizontal="right"/>
    </xf>
    <xf numFmtId="49" fontId="33" fillId="0" borderId="5" xfId="0" applyNumberFormat="1" applyFont="1" applyBorder="1" applyAlignment="1">
      <alignment horizontal="center" vertical="top"/>
    </xf>
    <xf numFmtId="166" fontId="34" fillId="0" borderId="0" xfId="0" applyNumberFormat="1" applyFont="1" applyBorder="1" applyAlignment="1" applyProtection="1">
      <alignment vertical="top"/>
      <protection locked="0"/>
    </xf>
    <xf numFmtId="167" fontId="34" fillId="0" borderId="0" xfId="0" applyNumberFormat="1" applyFont="1" applyBorder="1" applyAlignment="1" applyProtection="1">
      <alignment vertical="top"/>
      <protection locked="0"/>
    </xf>
    <xf numFmtId="49" fontId="35" fillId="0" borderId="0" xfId="0" applyNumberFormat="1" applyFont="1" applyAlignment="1" applyProtection="1">
      <alignment horizontal="right" vertical="top"/>
    </xf>
    <xf numFmtId="49" fontId="36" fillId="0" borderId="0" xfId="0" applyNumberFormat="1" applyFont="1" applyAlignment="1" applyProtection="1">
      <alignment horizontal="right" vertical="top"/>
    </xf>
    <xf numFmtId="0" fontId="35" fillId="0" borderId="0" xfId="0" applyFont="1" applyAlignment="1" applyProtection="1">
      <alignment horizontal="left" vertical="top"/>
    </xf>
    <xf numFmtId="49" fontId="12" fillId="0" borderId="0" xfId="0" applyNumberFormat="1" applyFont="1" applyAlignment="1" applyProtection="1">
      <alignment horizontal="left" vertical="top"/>
    </xf>
    <xf numFmtId="49" fontId="12" fillId="0" borderId="0" xfId="0" applyNumberFormat="1" applyFont="1" applyAlignment="1" applyProtection="1">
      <alignment vertical="top" wrapText="1"/>
    </xf>
    <xf numFmtId="0" fontId="22" fillId="0" borderId="0" xfId="0" applyFont="1" applyAlignment="1" applyProtection="1">
      <alignment vertical="top"/>
    </xf>
    <xf numFmtId="166" fontId="34" fillId="3" borderId="0" xfId="0" applyNumberFormat="1" applyFont="1" applyFill="1" applyBorder="1" applyAlignment="1" applyProtection="1">
      <alignment vertical="top"/>
      <protection locked="0"/>
    </xf>
    <xf numFmtId="0" fontId="37" fillId="0" borderId="0" xfId="0" applyFont="1" applyAlignment="1" applyProtection="1">
      <alignment vertical="top"/>
    </xf>
    <xf numFmtId="3" fontId="13" fillId="0" borderId="0" xfId="0" applyNumberFormat="1" applyFont="1" applyAlignment="1" applyProtection="1">
      <alignment horizontal="right"/>
    </xf>
    <xf numFmtId="166" fontId="13" fillId="0" borderId="5" xfId="0" applyNumberFormat="1" applyFont="1" applyBorder="1" applyAlignment="1" applyProtection="1">
      <alignment vertical="top"/>
    </xf>
    <xf numFmtId="3" fontId="12" fillId="3" borderId="0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left"/>
    </xf>
    <xf numFmtId="0" fontId="6" fillId="0" borderId="0" xfId="0" applyFont="1" applyAlignment="1" applyProtection="1">
      <alignment vertical="top"/>
    </xf>
    <xf numFmtId="3" fontId="5" fillId="0" borderId="0" xfId="0" applyNumberFormat="1" applyFont="1" applyBorder="1" applyAlignment="1" applyProtection="1">
      <alignment horizontal="center"/>
      <protection locked="0"/>
    </xf>
    <xf numFmtId="49" fontId="39" fillId="0" borderId="0" xfId="479" applyNumberFormat="1" applyFont="1" applyBorder="1" applyAlignment="1">
      <alignment horizontal="left" vertical="top"/>
    </xf>
    <xf numFmtId="49" fontId="41" fillId="0" borderId="0" xfId="479" applyNumberFormat="1" applyFont="1" applyBorder="1" applyAlignment="1">
      <alignment horizontal="center" vertical="top"/>
    </xf>
    <xf numFmtId="49" fontId="39" fillId="0" borderId="0" xfId="479" applyNumberFormat="1" applyFont="1" applyBorder="1" applyAlignment="1">
      <alignment horizontal="right"/>
    </xf>
    <xf numFmtId="49" fontId="42" fillId="0" borderId="0" xfId="479" applyNumberFormat="1" applyFont="1" applyBorder="1" applyAlignment="1">
      <alignment horizontal="center" vertical="top"/>
    </xf>
    <xf numFmtId="49" fontId="43" fillId="0" borderId="0" xfId="479" applyNumberFormat="1" applyFont="1" applyBorder="1" applyAlignment="1">
      <alignment horizontal="left" vertical="top"/>
    </xf>
    <xf numFmtId="49" fontId="44" fillId="0" borderId="0" xfId="479" applyNumberFormat="1" applyFont="1" applyBorder="1" applyAlignment="1">
      <alignment horizontal="center" vertical="top"/>
    </xf>
    <xf numFmtId="0" fontId="39" fillId="0" borderId="0" xfId="479" applyFont="1" applyBorder="1" applyAlignment="1">
      <alignment horizontal="center" vertical="top"/>
    </xf>
    <xf numFmtId="0" fontId="39" fillId="0" borderId="0" xfId="479" applyFont="1" applyBorder="1" applyAlignment="1">
      <alignment wrapText="1"/>
    </xf>
    <xf numFmtId="3" fontId="39" fillId="0" borderId="0" xfId="479" applyNumberFormat="1" applyFont="1" applyBorder="1" applyAlignment="1">
      <alignment horizontal="right"/>
    </xf>
    <xf numFmtId="0" fontId="46" fillId="0" borderId="0" xfId="479" applyFont="1" applyBorder="1" applyAlignment="1">
      <alignment horizontal="center" wrapText="1"/>
    </xf>
    <xf numFmtId="49" fontId="48" fillId="0" borderId="0" xfId="479" applyNumberFormat="1" applyFont="1" applyBorder="1" applyAlignment="1">
      <alignment horizontal="right"/>
    </xf>
    <xf numFmtId="0" fontId="49" fillId="0" borderId="0" xfId="479" applyFont="1" applyBorder="1" applyAlignment="1">
      <alignment horizontal="left"/>
    </xf>
    <xf numFmtId="0" fontId="49" fillId="0" borderId="0" xfId="479" applyFont="1" applyBorder="1"/>
    <xf numFmtId="0" fontId="39" fillId="0" borderId="0" xfId="479" applyFont="1" applyBorder="1" applyAlignment="1">
      <alignment horizontal="left" vertical="top"/>
    </xf>
    <xf numFmtId="0" fontId="50" fillId="0" borderId="0" xfId="479" applyFont="1" applyBorder="1"/>
    <xf numFmtId="0" fontId="52" fillId="0" borderId="0" xfId="479" applyFont="1" applyBorder="1" applyAlignment="1">
      <alignment horizontal="left" wrapText="1"/>
    </xf>
    <xf numFmtId="3" fontId="43" fillId="0" borderId="0" xfId="479" applyNumberFormat="1" applyFont="1" applyBorder="1" applyAlignment="1">
      <alignment horizontal="right"/>
    </xf>
    <xf numFmtId="0" fontId="52" fillId="0" borderId="0" xfId="479" applyFont="1" applyBorder="1" applyAlignment="1" applyProtection="1">
      <alignment horizontal="left" vertical="top"/>
    </xf>
    <xf numFmtId="0" fontId="52" fillId="0" borderId="0" xfId="479" applyFont="1" applyBorder="1" applyAlignment="1">
      <alignment horizontal="left" vertical="top"/>
    </xf>
    <xf numFmtId="49" fontId="39" fillId="0" borderId="0" xfId="479" applyNumberFormat="1" applyFont="1" applyFill="1" applyBorder="1" applyAlignment="1">
      <alignment horizontal="left" vertical="top"/>
    </xf>
    <xf numFmtId="3" fontId="54" fillId="0" borderId="0" xfId="479" applyNumberFormat="1" applyFont="1" applyFill="1" applyBorder="1" applyAlignment="1" applyProtection="1">
      <alignment horizontal="left"/>
      <protection locked="0"/>
    </xf>
    <xf numFmtId="0" fontId="4" fillId="0" borderId="0" xfId="479" applyFont="1" applyFill="1" applyBorder="1"/>
    <xf numFmtId="0" fontId="52" fillId="0" borderId="0" xfId="479" applyFont="1" applyBorder="1" applyAlignment="1" applyProtection="1">
      <alignment horizontal="right"/>
    </xf>
    <xf numFmtId="0" fontId="52" fillId="0" borderId="0" xfId="479" applyFont="1" applyBorder="1" applyAlignment="1">
      <alignment horizontal="right"/>
    </xf>
    <xf numFmtId="3" fontId="53" fillId="4" borderId="5" xfId="479" applyNumberFormat="1" applyFont="1" applyFill="1" applyBorder="1" applyAlignment="1" applyProtection="1">
      <alignment horizontal="center"/>
      <protection locked="0"/>
    </xf>
    <xf numFmtId="3" fontId="52" fillId="0" borderId="0" xfId="479" applyNumberFormat="1" applyFont="1" applyBorder="1" applyAlignment="1">
      <alignment horizontal="right"/>
    </xf>
    <xf numFmtId="0" fontId="55" fillId="0" borderId="0" xfId="479" applyFont="1" applyBorder="1"/>
    <xf numFmtId="0" fontId="56" fillId="0" borderId="0" xfId="479" applyFont="1" applyBorder="1"/>
    <xf numFmtId="0" fontId="52" fillId="0" borderId="0" xfId="479" applyFont="1" applyBorder="1" applyAlignment="1" applyProtection="1">
      <alignment horizontal="right" wrapText="1"/>
    </xf>
    <xf numFmtId="3" fontId="52" fillId="0" borderId="0" xfId="479" applyNumberFormat="1" applyFont="1" applyBorder="1" applyAlignment="1" applyProtection="1">
      <alignment horizontal="left" vertical="top"/>
    </xf>
    <xf numFmtId="3" fontId="52" fillId="0" borderId="0" xfId="479" applyNumberFormat="1" applyFont="1" applyBorder="1" applyAlignment="1">
      <alignment horizontal="left"/>
    </xf>
    <xf numFmtId="3" fontId="52" fillId="0" borderId="0" xfId="479" applyNumberFormat="1" applyFont="1" applyBorder="1" applyAlignment="1">
      <alignment horizontal="left" vertical="top"/>
    </xf>
    <xf numFmtId="3" fontId="39" fillId="0" borderId="0" xfId="479" applyNumberFormat="1" applyFont="1" applyBorder="1" applyAlignment="1" applyProtection="1">
      <alignment horizontal="left"/>
      <protection locked="0"/>
    </xf>
    <xf numFmtId="3" fontId="39" fillId="0" borderId="0" xfId="479" applyNumberFormat="1" applyFont="1" applyBorder="1" applyAlignment="1" applyProtection="1">
      <alignment horizontal="right"/>
      <protection locked="0"/>
    </xf>
    <xf numFmtId="49" fontId="58" fillId="0" borderId="0" xfId="479" applyNumberFormat="1" applyFont="1" applyFill="1" applyBorder="1" applyAlignment="1">
      <alignment wrapText="1"/>
    </xf>
    <xf numFmtId="49" fontId="58" fillId="0" borderId="0" xfId="479" applyNumberFormat="1" applyFont="1" applyFill="1" applyBorder="1" applyAlignment="1" applyProtection="1">
      <alignment vertical="top" wrapText="1"/>
    </xf>
    <xf numFmtId="49" fontId="58" fillId="0" borderId="0" xfId="479" applyNumberFormat="1" applyFont="1" applyFill="1" applyBorder="1" applyAlignment="1">
      <alignment vertical="top" wrapText="1"/>
    </xf>
    <xf numFmtId="49" fontId="58" fillId="0" borderId="0" xfId="479" applyNumberFormat="1" applyFont="1" applyFill="1" applyBorder="1" applyAlignment="1">
      <alignment horizontal="left" vertical="top" wrapText="1"/>
    </xf>
    <xf numFmtId="3" fontId="5" fillId="0" borderId="0" xfId="0" applyNumberFormat="1" applyFont="1" applyProtection="1"/>
    <xf numFmtId="166" fontId="9" fillId="0" borderId="0" xfId="0" applyNumberFormat="1" applyFont="1" applyAlignment="1" applyProtection="1">
      <alignment vertical="top"/>
    </xf>
    <xf numFmtId="169" fontId="9" fillId="0" borderId="0" xfId="0" applyNumberFormat="1" applyFont="1" applyAlignment="1" applyProtection="1">
      <alignment vertical="top"/>
    </xf>
    <xf numFmtId="49" fontId="44" fillId="0" borderId="0" xfId="479" applyNumberFormat="1" applyFont="1" applyBorder="1" applyAlignment="1">
      <alignment horizontal="left" vertical="top"/>
    </xf>
    <xf numFmtId="170" fontId="39" fillId="0" borderId="5" xfId="479" applyNumberFormat="1" applyFont="1" applyBorder="1" applyAlignment="1">
      <alignment horizontal="right"/>
    </xf>
    <xf numFmtId="3" fontId="57" fillId="4" borderId="5" xfId="479" applyNumberFormat="1" applyFont="1" applyFill="1" applyBorder="1" applyAlignment="1" applyProtection="1">
      <alignment horizontal="left"/>
      <protection locked="0"/>
    </xf>
    <xf numFmtId="3" fontId="51" fillId="0" borderId="13" xfId="479" applyNumberFormat="1" applyFont="1" applyBorder="1" applyAlignment="1">
      <alignment horizontal="right"/>
    </xf>
    <xf numFmtId="3" fontId="57" fillId="4" borderId="5" xfId="479" applyNumberFormat="1" applyFont="1" applyFill="1" applyBorder="1" applyAlignment="1" applyProtection="1">
      <alignment horizontal="left"/>
      <protection locked="0"/>
    </xf>
    <xf numFmtId="49" fontId="58" fillId="0" borderId="0" xfId="479" applyNumberFormat="1" applyFont="1" applyFill="1" applyBorder="1" applyAlignment="1" applyProtection="1">
      <alignment horizontal="left" vertical="top" wrapText="1"/>
    </xf>
    <xf numFmtId="49" fontId="59" fillId="0" borderId="11" xfId="479" applyNumberFormat="1" applyFont="1" applyBorder="1" applyAlignment="1">
      <alignment horizontal="center" vertical="top"/>
    </xf>
    <xf numFmtId="49" fontId="59" fillId="0" borderId="5" xfId="479" applyNumberFormat="1" applyFont="1" applyBorder="1" applyAlignment="1">
      <alignment horizontal="center" vertical="top"/>
    </xf>
    <xf numFmtId="49" fontId="59" fillId="0" borderId="12" xfId="479" applyNumberFormat="1" applyFont="1" applyBorder="1" applyAlignment="1">
      <alignment horizontal="center" vertical="top"/>
    </xf>
    <xf numFmtId="49" fontId="58" fillId="0" borderId="7" xfId="479" applyNumberFormat="1" applyFont="1" applyFill="1" applyBorder="1" applyAlignment="1" applyProtection="1">
      <alignment horizontal="left" vertical="top" wrapText="1"/>
    </xf>
    <xf numFmtId="0" fontId="47" fillId="0" borderId="0" xfId="479" applyFont="1" applyBorder="1" applyAlignment="1">
      <alignment horizontal="left" vertical="top" wrapText="1" indent="1"/>
    </xf>
    <xf numFmtId="0" fontId="43" fillId="0" borderId="0" xfId="479" applyFont="1" applyBorder="1" applyAlignment="1">
      <alignment horizontal="left" wrapText="1"/>
    </xf>
    <xf numFmtId="0" fontId="57" fillId="0" borderId="5" xfId="479" applyFont="1" applyBorder="1" applyAlignment="1" applyProtection="1">
      <alignment horizontal="left" wrapText="1"/>
      <protection locked="0"/>
    </xf>
    <xf numFmtId="0" fontId="47" fillId="0" borderId="0" xfId="479" applyFont="1" applyBorder="1" applyAlignment="1">
      <alignment horizontal="left" vertical="center" wrapText="1" indent="1"/>
    </xf>
    <xf numFmtId="49" fontId="40" fillId="0" borderId="5" xfId="479" applyNumberFormat="1" applyFont="1" applyBorder="1" applyAlignment="1">
      <alignment horizontal="center" vertical="top"/>
    </xf>
    <xf numFmtId="49" fontId="41" fillId="0" borderId="0" xfId="479" applyNumberFormat="1" applyFont="1" applyBorder="1" applyAlignment="1">
      <alignment horizontal="center" vertical="top"/>
    </xf>
    <xf numFmtId="49" fontId="45" fillId="0" borderId="9" xfId="479" applyNumberFormat="1" applyFont="1" applyBorder="1" applyAlignment="1">
      <alignment horizontal="center" vertical="top"/>
    </xf>
    <xf numFmtId="49" fontId="45" fillId="0" borderId="7" xfId="479" applyNumberFormat="1" applyFont="1" applyBorder="1" applyAlignment="1">
      <alignment horizontal="center" vertical="top"/>
    </xf>
    <xf numFmtId="49" fontId="45" fillId="0" borderId="10" xfId="479" applyNumberFormat="1" applyFont="1" applyBorder="1" applyAlignment="1">
      <alignment horizontal="center" vertical="top"/>
    </xf>
    <xf numFmtId="49" fontId="45" fillId="0" borderId="14" xfId="479" applyNumberFormat="1" applyFont="1" applyBorder="1" applyAlignment="1">
      <alignment horizontal="center" vertical="top"/>
    </xf>
    <xf numFmtId="49" fontId="45" fillId="0" borderId="0" xfId="479" applyNumberFormat="1" applyFont="1" applyBorder="1" applyAlignment="1">
      <alignment horizontal="center" vertical="top"/>
    </xf>
    <xf numFmtId="49" fontId="45" fillId="0" borderId="15" xfId="479" applyNumberFormat="1" applyFont="1" applyBorder="1" applyAlignment="1">
      <alignment horizontal="center" vertical="top"/>
    </xf>
    <xf numFmtId="0" fontId="45" fillId="0" borderId="0" xfId="479" applyFont="1" applyBorder="1" applyAlignment="1">
      <alignment horizontal="center" wrapText="1"/>
    </xf>
    <xf numFmtId="49" fontId="5" fillId="0" borderId="0" xfId="0" applyNumberFormat="1" applyFont="1" applyAlignment="1">
      <alignment horizontal="right"/>
    </xf>
    <xf numFmtId="166" fontId="34" fillId="0" borderId="0" xfId="0" applyNumberFormat="1" applyFont="1" applyBorder="1" applyAlignment="1" applyProtection="1">
      <alignment vertical="top"/>
    </xf>
    <xf numFmtId="3" fontId="19" fillId="2" borderId="1" xfId="0" applyNumberFormat="1" applyFont="1" applyFill="1" applyBorder="1" applyAlignment="1" applyProtection="1">
      <alignment horizontal="center" vertical="top"/>
    </xf>
    <xf numFmtId="166" fontId="5" fillId="0" borderId="0" xfId="0" applyNumberFormat="1" applyFont="1" applyBorder="1" applyAlignment="1" applyProtection="1">
      <alignment vertical="top"/>
    </xf>
    <xf numFmtId="3" fontId="53" fillId="4" borderId="5" xfId="479" applyNumberFormat="1" applyFont="1" applyFill="1" applyBorder="1" applyAlignment="1" applyProtection="1">
      <alignment horizontal="center" vertical="center" wrapText="1"/>
      <protection locked="0"/>
    </xf>
  </cellXfs>
  <cellStyles count="485">
    <cellStyle name="Comma 2" xfId="2" xr:uid="{00000000-0005-0000-0000-000000000000}"/>
    <cellStyle name="Comma 3" xfId="6" xr:uid="{00000000-0005-0000-0000-000001000000}"/>
    <cellStyle name="Comma 4" xfId="480" xr:uid="{00000000-0005-0000-0000-000002000000}"/>
    <cellStyle name="Currency 2" xfId="3" xr:uid="{00000000-0005-0000-0000-000003000000}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gr5" xfId="4" xr:uid="{00000000-0005-0000-0000-0000EF000000}"/>
    <cellStyle name="gr5 2" xfId="7" xr:uid="{00000000-0005-0000-0000-0000F0000000}"/>
    <cellStyle name="gr5 2 2" xfId="481" xr:uid="{00000000-0005-0000-0000-0000F1000000}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Normal" xfId="0" builtinId="0"/>
    <cellStyle name="Normal 2" xfId="1" xr:uid="{00000000-0005-0000-0000-0000DE010000}"/>
    <cellStyle name="Normal 3" xfId="5" xr:uid="{00000000-0005-0000-0000-0000DF010000}"/>
    <cellStyle name="Normal 4" xfId="8" xr:uid="{00000000-0005-0000-0000-0000E0010000}"/>
    <cellStyle name="Normal 5" xfId="479" xr:uid="{00000000-0005-0000-0000-0000E1010000}"/>
    <cellStyle name="Normal 6" xfId="482" xr:uid="{00000000-0005-0000-0000-0000E2010000}"/>
    <cellStyle name="Normal 7" xfId="483" xr:uid="{00000000-0005-0000-0000-0000E3010000}"/>
    <cellStyle name="Normal 8" xfId="484" xr:uid="{00000000-0005-0000-0000-0000E401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866775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00625" y="0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0</xdr:rowOff>
    </xdr:from>
    <xdr:to>
      <xdr:col>8</xdr:col>
      <xdr:colOff>866775</xdr:colOff>
      <xdr:row>0</xdr:row>
      <xdr:rowOff>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0"/>
          <a:ext cx="2257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0</xdr:row>
      <xdr:rowOff>0</xdr:rowOff>
    </xdr:from>
    <xdr:to>
      <xdr:col>8</xdr:col>
      <xdr:colOff>866775</xdr:colOff>
      <xdr:row>0</xdr:row>
      <xdr:rowOff>0</xdr:rowOff>
    </xdr:to>
    <xdr:pic>
      <xdr:nvPicPr>
        <xdr:cNvPr id="4098" name="Picture 3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0"/>
          <a:ext cx="2257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2133600</xdr:colOff>
      <xdr:row>2</xdr:row>
      <xdr:rowOff>0</xdr:rowOff>
    </xdr:from>
    <xdr:to>
      <xdr:col>4</xdr:col>
      <xdr:colOff>0</xdr:colOff>
      <xdr:row>3</xdr:row>
      <xdr:rowOff>38101</xdr:rowOff>
    </xdr:to>
    <xdr:sp macro="" textlink="">
      <xdr:nvSpPr>
        <xdr:cNvPr id="4099" name="Text Box 105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SpPr txBox="1">
          <a:spLocks noChangeArrowheads="1"/>
        </xdr:cNvSpPr>
      </xdr:nvSpPr>
      <xdr:spPr bwMode="auto">
        <a:xfrm>
          <a:off x="2828925" y="1019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00000000-0008-0000-0200-000004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2" name="Text Box 3">
          <a:extLst>
            <a:ext uri="{FF2B5EF4-FFF2-40B4-BE49-F238E27FC236}">
              <a16:creationId xmlns:a16="http://schemas.microsoft.com/office/drawing/2014/main" id="{00000000-0008-0000-0200-000006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3" name="Text Box 4">
          <a:extLst>
            <a:ext uri="{FF2B5EF4-FFF2-40B4-BE49-F238E27FC236}">
              <a16:creationId xmlns:a16="http://schemas.microsoft.com/office/drawing/2014/main" id="{00000000-0008-0000-0200-000007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4" name="Text Box 5">
          <a:extLst>
            <a:ext uri="{FF2B5EF4-FFF2-40B4-BE49-F238E27FC236}">
              <a16:creationId xmlns:a16="http://schemas.microsoft.com/office/drawing/2014/main" id="{00000000-0008-0000-0200-000008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5" name="Text Box 6">
          <a:extLst>
            <a:ext uri="{FF2B5EF4-FFF2-40B4-BE49-F238E27FC236}">
              <a16:creationId xmlns:a16="http://schemas.microsoft.com/office/drawing/2014/main" id="{00000000-0008-0000-0200-000009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6" name="Text Box 7">
          <a:extLst>
            <a:ext uri="{FF2B5EF4-FFF2-40B4-BE49-F238E27FC236}">
              <a16:creationId xmlns:a16="http://schemas.microsoft.com/office/drawing/2014/main" id="{00000000-0008-0000-0200-00000A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id="{00000000-0008-0000-0200-00000B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8" name="Text Box 9">
          <a:extLst>
            <a:ext uri="{FF2B5EF4-FFF2-40B4-BE49-F238E27FC236}">
              <a16:creationId xmlns:a16="http://schemas.microsoft.com/office/drawing/2014/main" id="{00000000-0008-0000-0200-00000C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09" name="Text Box 10">
          <a:extLst>
            <a:ext uri="{FF2B5EF4-FFF2-40B4-BE49-F238E27FC236}">
              <a16:creationId xmlns:a16="http://schemas.microsoft.com/office/drawing/2014/main" id="{00000000-0008-0000-0200-00000D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0" name="Text Box 11">
          <a:extLst>
            <a:ext uri="{FF2B5EF4-FFF2-40B4-BE49-F238E27FC236}">
              <a16:creationId xmlns:a16="http://schemas.microsoft.com/office/drawing/2014/main" id="{00000000-0008-0000-0200-00000E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1" name="Text Box 12">
          <a:extLst>
            <a:ext uri="{FF2B5EF4-FFF2-40B4-BE49-F238E27FC236}">
              <a16:creationId xmlns:a16="http://schemas.microsoft.com/office/drawing/2014/main" id="{00000000-0008-0000-0200-00000F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2" name="Text Box 13">
          <a:extLst>
            <a:ext uri="{FF2B5EF4-FFF2-40B4-BE49-F238E27FC236}">
              <a16:creationId xmlns:a16="http://schemas.microsoft.com/office/drawing/2014/main" id="{00000000-0008-0000-0200-000010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3" name="Text Box 14">
          <a:extLst>
            <a:ext uri="{FF2B5EF4-FFF2-40B4-BE49-F238E27FC236}">
              <a16:creationId xmlns:a16="http://schemas.microsoft.com/office/drawing/2014/main" id="{00000000-0008-0000-0200-000011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00000000-0008-0000-0200-000012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5" name="Text Box 16">
          <a:extLst>
            <a:ext uri="{FF2B5EF4-FFF2-40B4-BE49-F238E27FC236}">
              <a16:creationId xmlns:a16="http://schemas.microsoft.com/office/drawing/2014/main" id="{00000000-0008-0000-0200-000013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6" name="Text Box 17">
          <a:extLst>
            <a:ext uri="{FF2B5EF4-FFF2-40B4-BE49-F238E27FC236}">
              <a16:creationId xmlns:a16="http://schemas.microsoft.com/office/drawing/2014/main" id="{00000000-0008-0000-0200-000014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7" name="Text Box 18">
          <a:extLst>
            <a:ext uri="{FF2B5EF4-FFF2-40B4-BE49-F238E27FC236}">
              <a16:creationId xmlns:a16="http://schemas.microsoft.com/office/drawing/2014/main" id="{00000000-0008-0000-0200-000015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8" name="Text Box 19">
          <a:extLst>
            <a:ext uri="{FF2B5EF4-FFF2-40B4-BE49-F238E27FC236}">
              <a16:creationId xmlns:a16="http://schemas.microsoft.com/office/drawing/2014/main" id="{00000000-0008-0000-0200-000016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19" name="Text Box 20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0" name="Text Box 21">
          <a:extLst>
            <a:ext uri="{FF2B5EF4-FFF2-40B4-BE49-F238E27FC236}">
              <a16:creationId xmlns:a16="http://schemas.microsoft.com/office/drawing/2014/main" id="{00000000-0008-0000-0200-000018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1" name="Text Box 22"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2" name="Text Box 23">
          <a:extLst>
            <a:ext uri="{FF2B5EF4-FFF2-40B4-BE49-F238E27FC236}">
              <a16:creationId xmlns:a16="http://schemas.microsoft.com/office/drawing/2014/main" id="{00000000-0008-0000-0200-00001A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3" name="Text Box 24">
          <a:extLst>
            <a:ext uri="{FF2B5EF4-FFF2-40B4-BE49-F238E27FC236}">
              <a16:creationId xmlns:a16="http://schemas.microsoft.com/office/drawing/2014/main" id="{00000000-0008-0000-0200-00001B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4" name="Text Box 25">
          <a:extLst>
            <a:ext uri="{FF2B5EF4-FFF2-40B4-BE49-F238E27FC236}">
              <a16:creationId xmlns:a16="http://schemas.microsoft.com/office/drawing/2014/main" id="{00000000-0008-0000-0200-00001C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5" name="Text Box 26">
          <a:extLst>
            <a:ext uri="{FF2B5EF4-FFF2-40B4-BE49-F238E27FC236}">
              <a16:creationId xmlns:a16="http://schemas.microsoft.com/office/drawing/2014/main" id="{00000000-0008-0000-0200-00001D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6" name="Text Box 27">
          <a:extLst>
            <a:ext uri="{FF2B5EF4-FFF2-40B4-BE49-F238E27FC236}">
              <a16:creationId xmlns:a16="http://schemas.microsoft.com/office/drawing/2014/main" id="{00000000-0008-0000-0200-00001E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7" name="Text Box 28">
          <a:extLst>
            <a:ext uri="{FF2B5EF4-FFF2-40B4-BE49-F238E27FC236}">
              <a16:creationId xmlns:a16="http://schemas.microsoft.com/office/drawing/2014/main" id="{00000000-0008-0000-0200-00001F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8" name="Text Box 29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29" name="Text Box 30">
          <a:extLst>
            <a:ext uri="{FF2B5EF4-FFF2-40B4-BE49-F238E27FC236}">
              <a16:creationId xmlns:a16="http://schemas.microsoft.com/office/drawing/2014/main" id="{00000000-0008-0000-0200-000021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0" name="Text Box 31">
          <a:extLst>
            <a:ext uri="{FF2B5EF4-FFF2-40B4-BE49-F238E27FC236}">
              <a16:creationId xmlns:a16="http://schemas.microsoft.com/office/drawing/2014/main" id="{00000000-0008-0000-0200-000022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1" name="Text Box 32">
          <a:extLst>
            <a:ext uri="{FF2B5EF4-FFF2-40B4-BE49-F238E27FC236}">
              <a16:creationId xmlns:a16="http://schemas.microsoft.com/office/drawing/2014/main" id="{00000000-0008-0000-0200-000023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2" name="Text Box 33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3" name="Text Box 34">
          <a:extLst>
            <a:ext uri="{FF2B5EF4-FFF2-40B4-BE49-F238E27FC236}">
              <a16:creationId xmlns:a16="http://schemas.microsoft.com/office/drawing/2014/main" id="{00000000-0008-0000-0200-000025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4" name="Text Box 35">
          <a:extLst>
            <a:ext uri="{FF2B5EF4-FFF2-40B4-BE49-F238E27FC236}">
              <a16:creationId xmlns:a16="http://schemas.microsoft.com/office/drawing/2014/main" id="{00000000-0008-0000-0200-000026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5" name="Text Box 36">
          <a:extLst>
            <a:ext uri="{FF2B5EF4-FFF2-40B4-BE49-F238E27FC236}">
              <a16:creationId xmlns:a16="http://schemas.microsoft.com/office/drawing/2014/main" id="{00000000-0008-0000-0200-000027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6" name="Text Box 37">
          <a:extLst>
            <a:ext uri="{FF2B5EF4-FFF2-40B4-BE49-F238E27FC236}">
              <a16:creationId xmlns:a16="http://schemas.microsoft.com/office/drawing/2014/main" id="{00000000-0008-0000-0200-000028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7" name="Text Box 38">
          <a:extLst>
            <a:ext uri="{FF2B5EF4-FFF2-40B4-BE49-F238E27FC236}">
              <a16:creationId xmlns:a16="http://schemas.microsoft.com/office/drawing/2014/main" id="{00000000-0008-0000-0200-000029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8" name="Text Box 39">
          <a:extLst>
            <a:ext uri="{FF2B5EF4-FFF2-40B4-BE49-F238E27FC236}">
              <a16:creationId xmlns:a16="http://schemas.microsoft.com/office/drawing/2014/main" id="{00000000-0008-0000-0200-00002A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39" name="Text Box 40">
          <a:extLst>
            <a:ext uri="{FF2B5EF4-FFF2-40B4-BE49-F238E27FC236}">
              <a16:creationId xmlns:a16="http://schemas.microsoft.com/office/drawing/2014/main" id="{00000000-0008-0000-0200-00002B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0" name="Text Box 41">
          <a:extLst>
            <a:ext uri="{FF2B5EF4-FFF2-40B4-BE49-F238E27FC236}">
              <a16:creationId xmlns:a16="http://schemas.microsoft.com/office/drawing/2014/main" id="{00000000-0008-0000-0200-00002C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1" name="Text Box 42">
          <a:extLst>
            <a:ext uri="{FF2B5EF4-FFF2-40B4-BE49-F238E27FC236}">
              <a16:creationId xmlns:a16="http://schemas.microsoft.com/office/drawing/2014/main" id="{00000000-0008-0000-0200-00002D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2" name="Text Box 43">
          <a:extLst>
            <a:ext uri="{FF2B5EF4-FFF2-40B4-BE49-F238E27FC236}">
              <a16:creationId xmlns:a16="http://schemas.microsoft.com/office/drawing/2014/main" id="{00000000-0008-0000-0200-00002E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3" name="Text Box 44">
          <a:extLst>
            <a:ext uri="{FF2B5EF4-FFF2-40B4-BE49-F238E27FC236}">
              <a16:creationId xmlns:a16="http://schemas.microsoft.com/office/drawing/2014/main" id="{00000000-0008-0000-0200-00002F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4" name="Text Box 45">
          <a:extLst>
            <a:ext uri="{FF2B5EF4-FFF2-40B4-BE49-F238E27FC236}">
              <a16:creationId xmlns:a16="http://schemas.microsoft.com/office/drawing/2014/main" id="{00000000-0008-0000-0200-000030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5" name="Text Box 46">
          <a:extLst>
            <a:ext uri="{FF2B5EF4-FFF2-40B4-BE49-F238E27FC236}">
              <a16:creationId xmlns:a16="http://schemas.microsoft.com/office/drawing/2014/main" id="{00000000-0008-0000-0200-000031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6" name="Text Box 47">
          <a:extLst>
            <a:ext uri="{FF2B5EF4-FFF2-40B4-BE49-F238E27FC236}">
              <a16:creationId xmlns:a16="http://schemas.microsoft.com/office/drawing/2014/main" id="{00000000-0008-0000-0200-000032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7" name="Text Box 48">
          <a:extLst>
            <a:ext uri="{FF2B5EF4-FFF2-40B4-BE49-F238E27FC236}">
              <a16:creationId xmlns:a16="http://schemas.microsoft.com/office/drawing/2014/main" id="{00000000-0008-0000-0200-000033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8" name="Text Box 49">
          <a:extLst>
            <a:ext uri="{FF2B5EF4-FFF2-40B4-BE49-F238E27FC236}">
              <a16:creationId xmlns:a16="http://schemas.microsoft.com/office/drawing/2014/main" id="{00000000-0008-0000-0200-000034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49" name="Text Box 50">
          <a:extLst>
            <a:ext uri="{FF2B5EF4-FFF2-40B4-BE49-F238E27FC236}">
              <a16:creationId xmlns:a16="http://schemas.microsoft.com/office/drawing/2014/main" id="{00000000-0008-0000-0200-000035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0" name="Text Box 51">
          <a:extLst>
            <a:ext uri="{FF2B5EF4-FFF2-40B4-BE49-F238E27FC236}">
              <a16:creationId xmlns:a16="http://schemas.microsoft.com/office/drawing/2014/main" id="{00000000-0008-0000-0200-000036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1" name="Text Box 52">
          <a:extLst>
            <a:ext uri="{FF2B5EF4-FFF2-40B4-BE49-F238E27FC236}">
              <a16:creationId xmlns:a16="http://schemas.microsoft.com/office/drawing/2014/main" id="{00000000-0008-0000-0200-000037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2" name="Text Box 53">
          <a:extLst>
            <a:ext uri="{FF2B5EF4-FFF2-40B4-BE49-F238E27FC236}">
              <a16:creationId xmlns:a16="http://schemas.microsoft.com/office/drawing/2014/main" id="{00000000-0008-0000-0200-000038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3" name="Text Box 54">
          <a:extLst>
            <a:ext uri="{FF2B5EF4-FFF2-40B4-BE49-F238E27FC236}">
              <a16:creationId xmlns:a16="http://schemas.microsoft.com/office/drawing/2014/main" id="{00000000-0008-0000-0200-000039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4" name="Text Box 55">
          <a:extLst>
            <a:ext uri="{FF2B5EF4-FFF2-40B4-BE49-F238E27FC236}">
              <a16:creationId xmlns:a16="http://schemas.microsoft.com/office/drawing/2014/main" id="{00000000-0008-0000-0200-00003A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5" name="Text Box 56">
          <a:extLst>
            <a:ext uri="{FF2B5EF4-FFF2-40B4-BE49-F238E27FC236}">
              <a16:creationId xmlns:a16="http://schemas.microsoft.com/office/drawing/2014/main" id="{00000000-0008-0000-0200-00003B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6" name="Text Box 57">
          <a:extLst>
            <a:ext uri="{FF2B5EF4-FFF2-40B4-BE49-F238E27FC236}">
              <a16:creationId xmlns:a16="http://schemas.microsoft.com/office/drawing/2014/main" id="{00000000-0008-0000-0200-00003C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7" name="Text Box 58">
          <a:extLst>
            <a:ext uri="{FF2B5EF4-FFF2-40B4-BE49-F238E27FC236}">
              <a16:creationId xmlns:a16="http://schemas.microsoft.com/office/drawing/2014/main" id="{00000000-0008-0000-0200-00003D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8" name="Text Box 59">
          <a:extLst>
            <a:ext uri="{FF2B5EF4-FFF2-40B4-BE49-F238E27FC236}">
              <a16:creationId xmlns:a16="http://schemas.microsoft.com/office/drawing/2014/main" id="{00000000-0008-0000-0200-00003E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59" name="Text Box 60">
          <a:extLst>
            <a:ext uri="{FF2B5EF4-FFF2-40B4-BE49-F238E27FC236}">
              <a16:creationId xmlns:a16="http://schemas.microsoft.com/office/drawing/2014/main" id="{00000000-0008-0000-0200-00003F100000}"/>
            </a:ext>
          </a:extLst>
        </xdr:cNvPr>
        <xdr:cNvSpPr txBox="1">
          <a:spLocks noChangeArrowheads="1"/>
        </xdr:cNvSpPr>
      </xdr:nvSpPr>
      <xdr:spPr bwMode="auto">
        <a:xfrm>
          <a:off x="695325" y="811530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0" name="Text Box 61">
          <a:extLst>
            <a:ext uri="{FF2B5EF4-FFF2-40B4-BE49-F238E27FC236}">
              <a16:creationId xmlns:a16="http://schemas.microsoft.com/office/drawing/2014/main" id="{00000000-0008-0000-0200-000040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1" name="Text Box 62">
          <a:extLst>
            <a:ext uri="{FF2B5EF4-FFF2-40B4-BE49-F238E27FC236}">
              <a16:creationId xmlns:a16="http://schemas.microsoft.com/office/drawing/2014/main" id="{00000000-0008-0000-0200-000041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2" name="Text Box 63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3" name="Text Box 64">
          <a:extLst>
            <a:ext uri="{FF2B5EF4-FFF2-40B4-BE49-F238E27FC236}">
              <a16:creationId xmlns:a16="http://schemas.microsoft.com/office/drawing/2014/main" id="{00000000-0008-0000-0200-000043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4" name="Text Box 65">
          <a:extLst>
            <a:ext uri="{FF2B5EF4-FFF2-40B4-BE49-F238E27FC236}">
              <a16:creationId xmlns:a16="http://schemas.microsoft.com/office/drawing/2014/main" id="{00000000-0008-0000-0200-000044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5" name="Text Box 66">
          <a:extLst>
            <a:ext uri="{FF2B5EF4-FFF2-40B4-BE49-F238E27FC236}">
              <a16:creationId xmlns:a16="http://schemas.microsoft.com/office/drawing/2014/main" id="{00000000-0008-0000-0200-000045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6" name="Text Box 67">
          <a:extLst>
            <a:ext uri="{FF2B5EF4-FFF2-40B4-BE49-F238E27FC236}">
              <a16:creationId xmlns:a16="http://schemas.microsoft.com/office/drawing/2014/main" id="{00000000-0008-0000-0200-000046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7" name="Text Box 68">
          <a:extLst>
            <a:ext uri="{FF2B5EF4-FFF2-40B4-BE49-F238E27FC236}">
              <a16:creationId xmlns:a16="http://schemas.microsoft.com/office/drawing/2014/main" id="{00000000-0008-0000-0200-000047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8" name="Text Box 69">
          <a:extLst>
            <a:ext uri="{FF2B5EF4-FFF2-40B4-BE49-F238E27FC236}">
              <a16:creationId xmlns:a16="http://schemas.microsoft.com/office/drawing/2014/main" id="{00000000-0008-0000-0200-000048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169" name="Text Box 70">
          <a:extLst>
            <a:ext uri="{FF2B5EF4-FFF2-40B4-BE49-F238E27FC236}">
              <a16:creationId xmlns:a16="http://schemas.microsoft.com/office/drawing/2014/main" id="{00000000-0008-0000-0200-000049100000}"/>
            </a:ext>
          </a:extLst>
        </xdr:cNvPr>
        <xdr:cNvSpPr txBox="1">
          <a:spLocks noChangeArrowheads="1"/>
        </xdr:cNvSpPr>
      </xdr:nvSpPr>
      <xdr:spPr bwMode="auto">
        <a:xfrm>
          <a:off x="123825" y="81153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0" name="Text Box 107">
          <a:extLst>
            <a:ext uri="{FF2B5EF4-FFF2-40B4-BE49-F238E27FC236}">
              <a16:creationId xmlns:a16="http://schemas.microsoft.com/office/drawing/2014/main" id="{00000000-0008-0000-0200-00004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1" name="Text Box 108">
          <a:extLst>
            <a:ext uri="{FF2B5EF4-FFF2-40B4-BE49-F238E27FC236}">
              <a16:creationId xmlns:a16="http://schemas.microsoft.com/office/drawing/2014/main" id="{00000000-0008-0000-0200-00004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2" name="Text Box 109">
          <a:extLst>
            <a:ext uri="{FF2B5EF4-FFF2-40B4-BE49-F238E27FC236}">
              <a16:creationId xmlns:a16="http://schemas.microsoft.com/office/drawing/2014/main" id="{00000000-0008-0000-0200-00004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3" name="Text Box 110">
          <a:extLst>
            <a:ext uri="{FF2B5EF4-FFF2-40B4-BE49-F238E27FC236}">
              <a16:creationId xmlns:a16="http://schemas.microsoft.com/office/drawing/2014/main" id="{00000000-0008-0000-0200-00004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4" name="Text Box 111">
          <a:extLst>
            <a:ext uri="{FF2B5EF4-FFF2-40B4-BE49-F238E27FC236}">
              <a16:creationId xmlns:a16="http://schemas.microsoft.com/office/drawing/2014/main" id="{00000000-0008-0000-0200-00004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5" name="Text Box 112">
          <a:extLst>
            <a:ext uri="{FF2B5EF4-FFF2-40B4-BE49-F238E27FC236}">
              <a16:creationId xmlns:a16="http://schemas.microsoft.com/office/drawing/2014/main" id="{00000000-0008-0000-0200-00004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6" name="Text Box 113">
          <a:extLst>
            <a:ext uri="{FF2B5EF4-FFF2-40B4-BE49-F238E27FC236}">
              <a16:creationId xmlns:a16="http://schemas.microsoft.com/office/drawing/2014/main" id="{00000000-0008-0000-0200-00005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7" name="Text Box 114">
          <a:extLst>
            <a:ext uri="{FF2B5EF4-FFF2-40B4-BE49-F238E27FC236}">
              <a16:creationId xmlns:a16="http://schemas.microsoft.com/office/drawing/2014/main" id="{00000000-0008-0000-0200-00005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8" name="Text Box 115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79" name="Text Box 116">
          <a:extLst>
            <a:ext uri="{FF2B5EF4-FFF2-40B4-BE49-F238E27FC236}">
              <a16:creationId xmlns:a16="http://schemas.microsoft.com/office/drawing/2014/main" id="{00000000-0008-0000-0200-00005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0" name="Text Box 117">
          <a:extLst>
            <a:ext uri="{FF2B5EF4-FFF2-40B4-BE49-F238E27FC236}">
              <a16:creationId xmlns:a16="http://schemas.microsoft.com/office/drawing/2014/main" id="{00000000-0008-0000-0200-00005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1" name="Text Box 118">
          <a:extLst>
            <a:ext uri="{FF2B5EF4-FFF2-40B4-BE49-F238E27FC236}">
              <a16:creationId xmlns:a16="http://schemas.microsoft.com/office/drawing/2014/main" id="{00000000-0008-0000-0200-00005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2" name="Text Box 119">
          <a:extLst>
            <a:ext uri="{FF2B5EF4-FFF2-40B4-BE49-F238E27FC236}">
              <a16:creationId xmlns:a16="http://schemas.microsoft.com/office/drawing/2014/main" id="{00000000-0008-0000-0200-00005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3" name="Text Box 120">
          <a:extLst>
            <a:ext uri="{FF2B5EF4-FFF2-40B4-BE49-F238E27FC236}">
              <a16:creationId xmlns:a16="http://schemas.microsoft.com/office/drawing/2014/main" id="{00000000-0008-0000-0200-00005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4" name="Text Box 121">
          <a:extLst>
            <a:ext uri="{FF2B5EF4-FFF2-40B4-BE49-F238E27FC236}">
              <a16:creationId xmlns:a16="http://schemas.microsoft.com/office/drawing/2014/main" id="{00000000-0008-0000-0200-00005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5" name="Text Box 122">
          <a:extLst>
            <a:ext uri="{FF2B5EF4-FFF2-40B4-BE49-F238E27FC236}">
              <a16:creationId xmlns:a16="http://schemas.microsoft.com/office/drawing/2014/main" id="{00000000-0008-0000-0200-00005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6" name="Text Box 123">
          <a:extLst>
            <a:ext uri="{FF2B5EF4-FFF2-40B4-BE49-F238E27FC236}">
              <a16:creationId xmlns:a16="http://schemas.microsoft.com/office/drawing/2014/main" id="{00000000-0008-0000-0200-00005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7" name="Text Box 124">
          <a:extLst>
            <a:ext uri="{FF2B5EF4-FFF2-40B4-BE49-F238E27FC236}">
              <a16:creationId xmlns:a16="http://schemas.microsoft.com/office/drawing/2014/main" id="{00000000-0008-0000-0200-00005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8" name="Text Box 125">
          <a:extLst>
            <a:ext uri="{FF2B5EF4-FFF2-40B4-BE49-F238E27FC236}">
              <a16:creationId xmlns:a16="http://schemas.microsoft.com/office/drawing/2014/main" id="{00000000-0008-0000-0200-00005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89" name="Text Box 126">
          <a:extLst>
            <a:ext uri="{FF2B5EF4-FFF2-40B4-BE49-F238E27FC236}">
              <a16:creationId xmlns:a16="http://schemas.microsoft.com/office/drawing/2014/main" id="{00000000-0008-0000-0200-00005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0" name="Text Box 127">
          <a:extLst>
            <a:ext uri="{FF2B5EF4-FFF2-40B4-BE49-F238E27FC236}">
              <a16:creationId xmlns:a16="http://schemas.microsoft.com/office/drawing/2014/main" id="{00000000-0008-0000-0200-00005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1" name="Text Box 128">
          <a:extLst>
            <a:ext uri="{FF2B5EF4-FFF2-40B4-BE49-F238E27FC236}">
              <a16:creationId xmlns:a16="http://schemas.microsoft.com/office/drawing/2014/main" id="{00000000-0008-0000-0200-00005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2" name="Text Box 129">
          <a:extLst>
            <a:ext uri="{FF2B5EF4-FFF2-40B4-BE49-F238E27FC236}">
              <a16:creationId xmlns:a16="http://schemas.microsoft.com/office/drawing/2014/main" id="{00000000-0008-0000-0200-00006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3" name="Text Box 130">
          <a:extLst>
            <a:ext uri="{FF2B5EF4-FFF2-40B4-BE49-F238E27FC236}">
              <a16:creationId xmlns:a16="http://schemas.microsoft.com/office/drawing/2014/main" id="{00000000-0008-0000-0200-00006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4" name="Text Box 131">
          <a:extLst>
            <a:ext uri="{FF2B5EF4-FFF2-40B4-BE49-F238E27FC236}">
              <a16:creationId xmlns:a16="http://schemas.microsoft.com/office/drawing/2014/main" id="{00000000-0008-0000-0200-00006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5" name="Text Box 132">
          <a:extLst>
            <a:ext uri="{FF2B5EF4-FFF2-40B4-BE49-F238E27FC236}">
              <a16:creationId xmlns:a16="http://schemas.microsoft.com/office/drawing/2014/main" id="{00000000-0008-0000-0200-00006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6" name="Text Box 133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7" name="Text Box 134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8" name="Text Box 135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199" name="Text Box 136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0" name="Text Box 137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1" name="Text Box 138">
          <a:extLst>
            <a:ext uri="{FF2B5EF4-FFF2-40B4-BE49-F238E27FC236}">
              <a16:creationId xmlns:a16="http://schemas.microsoft.com/office/drawing/2014/main" id="{00000000-0008-0000-0200-00006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2" name="Text Box 139">
          <a:extLst>
            <a:ext uri="{FF2B5EF4-FFF2-40B4-BE49-F238E27FC236}">
              <a16:creationId xmlns:a16="http://schemas.microsoft.com/office/drawing/2014/main" id="{00000000-0008-0000-0200-00006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3" name="Text Box 140">
          <a:extLst>
            <a:ext uri="{FF2B5EF4-FFF2-40B4-BE49-F238E27FC236}">
              <a16:creationId xmlns:a16="http://schemas.microsoft.com/office/drawing/2014/main" id="{00000000-0008-0000-0200-00006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4" name="Text Box 141">
          <a:extLst>
            <a:ext uri="{FF2B5EF4-FFF2-40B4-BE49-F238E27FC236}">
              <a16:creationId xmlns:a16="http://schemas.microsoft.com/office/drawing/2014/main" id="{00000000-0008-0000-0200-00006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5" name="Text Box 142">
          <a:extLst>
            <a:ext uri="{FF2B5EF4-FFF2-40B4-BE49-F238E27FC236}">
              <a16:creationId xmlns:a16="http://schemas.microsoft.com/office/drawing/2014/main" id="{00000000-0008-0000-0200-00006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6" name="Text Box 143">
          <a:extLst>
            <a:ext uri="{FF2B5EF4-FFF2-40B4-BE49-F238E27FC236}">
              <a16:creationId xmlns:a16="http://schemas.microsoft.com/office/drawing/2014/main" id="{00000000-0008-0000-0200-00006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7" name="Text Box 144">
          <a:extLst>
            <a:ext uri="{FF2B5EF4-FFF2-40B4-BE49-F238E27FC236}">
              <a16:creationId xmlns:a16="http://schemas.microsoft.com/office/drawing/2014/main" id="{00000000-0008-0000-0200-00006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8" name="Text Box 145">
          <a:extLst>
            <a:ext uri="{FF2B5EF4-FFF2-40B4-BE49-F238E27FC236}">
              <a16:creationId xmlns:a16="http://schemas.microsoft.com/office/drawing/2014/main" id="{00000000-0008-0000-0200-00007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09" name="Text Box 146"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0" name="Text Box 147"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1" name="Text Box 148"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2" name="Text Box 149">
          <a:extLst>
            <a:ext uri="{FF2B5EF4-FFF2-40B4-BE49-F238E27FC236}">
              <a16:creationId xmlns:a16="http://schemas.microsoft.com/office/drawing/2014/main" id="{00000000-0008-0000-0200-00007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3" name="Text Box 150">
          <a:extLst>
            <a:ext uri="{FF2B5EF4-FFF2-40B4-BE49-F238E27FC236}">
              <a16:creationId xmlns:a16="http://schemas.microsoft.com/office/drawing/2014/main" id="{00000000-0008-0000-0200-00007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4" name="Text Box 151">
          <a:extLst>
            <a:ext uri="{FF2B5EF4-FFF2-40B4-BE49-F238E27FC236}">
              <a16:creationId xmlns:a16="http://schemas.microsoft.com/office/drawing/2014/main" id="{00000000-0008-0000-0200-00007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5" name="Text Box 152">
          <a:extLst>
            <a:ext uri="{FF2B5EF4-FFF2-40B4-BE49-F238E27FC236}">
              <a16:creationId xmlns:a16="http://schemas.microsoft.com/office/drawing/2014/main" id="{00000000-0008-0000-0200-00007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6" name="Text Box 153">
          <a:extLst>
            <a:ext uri="{FF2B5EF4-FFF2-40B4-BE49-F238E27FC236}">
              <a16:creationId xmlns:a16="http://schemas.microsoft.com/office/drawing/2014/main" id="{00000000-0008-0000-0200-00007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7" name="Text Box 154">
          <a:extLst>
            <a:ext uri="{FF2B5EF4-FFF2-40B4-BE49-F238E27FC236}">
              <a16:creationId xmlns:a16="http://schemas.microsoft.com/office/drawing/2014/main" id="{00000000-0008-0000-0200-00007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8" name="Text Box 155">
          <a:extLst>
            <a:ext uri="{FF2B5EF4-FFF2-40B4-BE49-F238E27FC236}">
              <a16:creationId xmlns:a16="http://schemas.microsoft.com/office/drawing/2014/main" id="{00000000-0008-0000-0200-00007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19" name="Text Box 156">
          <a:extLst>
            <a:ext uri="{FF2B5EF4-FFF2-40B4-BE49-F238E27FC236}">
              <a16:creationId xmlns:a16="http://schemas.microsoft.com/office/drawing/2014/main" id="{00000000-0008-0000-0200-00007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0" name="Text Box 157">
          <a:extLst>
            <a:ext uri="{FF2B5EF4-FFF2-40B4-BE49-F238E27FC236}">
              <a16:creationId xmlns:a16="http://schemas.microsoft.com/office/drawing/2014/main" id="{00000000-0008-0000-0200-00007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1" name="Text Box 158">
          <a:extLst>
            <a:ext uri="{FF2B5EF4-FFF2-40B4-BE49-F238E27FC236}">
              <a16:creationId xmlns:a16="http://schemas.microsoft.com/office/drawing/2014/main" id="{00000000-0008-0000-0200-00007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2" name="Text Box 159">
          <a:extLst>
            <a:ext uri="{FF2B5EF4-FFF2-40B4-BE49-F238E27FC236}">
              <a16:creationId xmlns:a16="http://schemas.microsoft.com/office/drawing/2014/main" id="{00000000-0008-0000-0200-00007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3" name="Text Box 160">
          <a:extLst>
            <a:ext uri="{FF2B5EF4-FFF2-40B4-BE49-F238E27FC236}">
              <a16:creationId xmlns:a16="http://schemas.microsoft.com/office/drawing/2014/main" id="{00000000-0008-0000-0200-00007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4" name="Text Box 161">
          <a:extLst>
            <a:ext uri="{FF2B5EF4-FFF2-40B4-BE49-F238E27FC236}">
              <a16:creationId xmlns:a16="http://schemas.microsoft.com/office/drawing/2014/main" id="{00000000-0008-0000-0200-00008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5" name="Text Box 162">
          <a:extLst>
            <a:ext uri="{FF2B5EF4-FFF2-40B4-BE49-F238E27FC236}">
              <a16:creationId xmlns:a16="http://schemas.microsoft.com/office/drawing/2014/main" id="{00000000-0008-0000-0200-00008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6" name="Text Box 163">
          <a:extLst>
            <a:ext uri="{FF2B5EF4-FFF2-40B4-BE49-F238E27FC236}">
              <a16:creationId xmlns:a16="http://schemas.microsoft.com/office/drawing/2014/main" id="{00000000-0008-0000-0200-00008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7" name="Text Box 164">
          <a:extLst>
            <a:ext uri="{FF2B5EF4-FFF2-40B4-BE49-F238E27FC236}">
              <a16:creationId xmlns:a16="http://schemas.microsoft.com/office/drawing/2014/main" id="{00000000-0008-0000-0200-00008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8" name="Text Box 165">
          <a:extLst>
            <a:ext uri="{FF2B5EF4-FFF2-40B4-BE49-F238E27FC236}">
              <a16:creationId xmlns:a16="http://schemas.microsoft.com/office/drawing/2014/main" id="{00000000-0008-0000-0200-00008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29" name="Text Box 166">
          <a:extLst>
            <a:ext uri="{FF2B5EF4-FFF2-40B4-BE49-F238E27FC236}">
              <a16:creationId xmlns:a16="http://schemas.microsoft.com/office/drawing/2014/main" id="{00000000-0008-0000-0200-00008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0" name="Text Box 167">
          <a:extLst>
            <a:ext uri="{FF2B5EF4-FFF2-40B4-BE49-F238E27FC236}">
              <a16:creationId xmlns:a16="http://schemas.microsoft.com/office/drawing/2014/main" id="{00000000-0008-0000-0200-000086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1" name="Text Box 168">
          <a:extLst>
            <a:ext uri="{FF2B5EF4-FFF2-40B4-BE49-F238E27FC236}">
              <a16:creationId xmlns:a16="http://schemas.microsoft.com/office/drawing/2014/main" id="{00000000-0008-0000-0200-000087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2" name="Text Box 169">
          <a:extLst>
            <a:ext uri="{FF2B5EF4-FFF2-40B4-BE49-F238E27FC236}">
              <a16:creationId xmlns:a16="http://schemas.microsoft.com/office/drawing/2014/main" id="{00000000-0008-0000-0200-000088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3" name="Text Box 170">
          <a:extLst>
            <a:ext uri="{FF2B5EF4-FFF2-40B4-BE49-F238E27FC236}">
              <a16:creationId xmlns:a16="http://schemas.microsoft.com/office/drawing/2014/main" id="{00000000-0008-0000-0200-000089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4" name="Text Box 171">
          <a:extLst>
            <a:ext uri="{FF2B5EF4-FFF2-40B4-BE49-F238E27FC236}">
              <a16:creationId xmlns:a16="http://schemas.microsoft.com/office/drawing/2014/main" id="{00000000-0008-0000-0200-00008A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5" name="Text Box 172">
          <a:extLst>
            <a:ext uri="{FF2B5EF4-FFF2-40B4-BE49-F238E27FC236}">
              <a16:creationId xmlns:a16="http://schemas.microsoft.com/office/drawing/2014/main" id="{00000000-0008-0000-0200-00008B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6" name="Text Box 173">
          <a:extLst>
            <a:ext uri="{FF2B5EF4-FFF2-40B4-BE49-F238E27FC236}">
              <a16:creationId xmlns:a16="http://schemas.microsoft.com/office/drawing/2014/main" id="{00000000-0008-0000-0200-00008C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7" name="Text Box 174">
          <a:extLst>
            <a:ext uri="{FF2B5EF4-FFF2-40B4-BE49-F238E27FC236}">
              <a16:creationId xmlns:a16="http://schemas.microsoft.com/office/drawing/2014/main" id="{00000000-0008-0000-0200-00008D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8" name="Text Box 175">
          <a:extLst>
            <a:ext uri="{FF2B5EF4-FFF2-40B4-BE49-F238E27FC236}">
              <a16:creationId xmlns:a16="http://schemas.microsoft.com/office/drawing/2014/main" id="{00000000-0008-0000-0200-00008E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239" name="Text Box 176">
          <a:extLst>
            <a:ext uri="{FF2B5EF4-FFF2-40B4-BE49-F238E27FC236}">
              <a16:creationId xmlns:a16="http://schemas.microsoft.com/office/drawing/2014/main" id="{00000000-0008-0000-0200-00008F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0" name="Text Box 177">
          <a:extLst>
            <a:ext uri="{FF2B5EF4-FFF2-40B4-BE49-F238E27FC236}">
              <a16:creationId xmlns:a16="http://schemas.microsoft.com/office/drawing/2014/main" id="{00000000-0008-0000-0200-00009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1" name="Text Box 178">
          <a:extLst>
            <a:ext uri="{FF2B5EF4-FFF2-40B4-BE49-F238E27FC236}">
              <a16:creationId xmlns:a16="http://schemas.microsoft.com/office/drawing/2014/main" id="{00000000-0008-0000-0200-00009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2" name="Text Box 179">
          <a:extLst>
            <a:ext uri="{FF2B5EF4-FFF2-40B4-BE49-F238E27FC236}">
              <a16:creationId xmlns:a16="http://schemas.microsoft.com/office/drawing/2014/main" id="{00000000-0008-0000-0200-00009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3" name="Text Box 180">
          <a:extLst>
            <a:ext uri="{FF2B5EF4-FFF2-40B4-BE49-F238E27FC236}">
              <a16:creationId xmlns:a16="http://schemas.microsoft.com/office/drawing/2014/main" id="{00000000-0008-0000-0200-00009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4" name="Text Box 181">
          <a:extLst>
            <a:ext uri="{FF2B5EF4-FFF2-40B4-BE49-F238E27FC236}">
              <a16:creationId xmlns:a16="http://schemas.microsoft.com/office/drawing/2014/main" id="{00000000-0008-0000-0200-00009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5" name="Text Box 182">
          <a:extLst>
            <a:ext uri="{FF2B5EF4-FFF2-40B4-BE49-F238E27FC236}">
              <a16:creationId xmlns:a16="http://schemas.microsoft.com/office/drawing/2014/main" id="{00000000-0008-0000-0200-00009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6" name="Text Box 183">
          <a:extLst>
            <a:ext uri="{FF2B5EF4-FFF2-40B4-BE49-F238E27FC236}">
              <a16:creationId xmlns:a16="http://schemas.microsoft.com/office/drawing/2014/main" id="{00000000-0008-0000-0200-00009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7" name="Text Box 184">
          <a:extLst>
            <a:ext uri="{FF2B5EF4-FFF2-40B4-BE49-F238E27FC236}">
              <a16:creationId xmlns:a16="http://schemas.microsoft.com/office/drawing/2014/main" id="{00000000-0008-0000-0200-00009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8" name="Text Box 185">
          <a:extLst>
            <a:ext uri="{FF2B5EF4-FFF2-40B4-BE49-F238E27FC236}">
              <a16:creationId xmlns:a16="http://schemas.microsoft.com/office/drawing/2014/main" id="{00000000-0008-0000-0200-00009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49" name="Text Box 186">
          <a:extLst>
            <a:ext uri="{FF2B5EF4-FFF2-40B4-BE49-F238E27FC236}">
              <a16:creationId xmlns:a16="http://schemas.microsoft.com/office/drawing/2014/main" id="{00000000-0008-0000-0200-00009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0" name="Text Box 187">
          <a:extLst>
            <a:ext uri="{FF2B5EF4-FFF2-40B4-BE49-F238E27FC236}">
              <a16:creationId xmlns:a16="http://schemas.microsoft.com/office/drawing/2014/main" id="{00000000-0008-0000-0200-00009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1" name="Text Box 188">
          <a:extLst>
            <a:ext uri="{FF2B5EF4-FFF2-40B4-BE49-F238E27FC236}">
              <a16:creationId xmlns:a16="http://schemas.microsoft.com/office/drawing/2014/main" id="{00000000-0008-0000-0200-00009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2" name="Text Box 189">
          <a:extLst>
            <a:ext uri="{FF2B5EF4-FFF2-40B4-BE49-F238E27FC236}">
              <a16:creationId xmlns:a16="http://schemas.microsoft.com/office/drawing/2014/main" id="{00000000-0008-0000-0200-00009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3" name="Text Box 190">
          <a:extLst>
            <a:ext uri="{FF2B5EF4-FFF2-40B4-BE49-F238E27FC236}">
              <a16:creationId xmlns:a16="http://schemas.microsoft.com/office/drawing/2014/main" id="{00000000-0008-0000-0200-00009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4" name="Text Box 191">
          <a:extLst>
            <a:ext uri="{FF2B5EF4-FFF2-40B4-BE49-F238E27FC236}">
              <a16:creationId xmlns:a16="http://schemas.microsoft.com/office/drawing/2014/main" id="{00000000-0008-0000-0200-00009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5" name="Text Box 192">
          <a:extLst>
            <a:ext uri="{FF2B5EF4-FFF2-40B4-BE49-F238E27FC236}">
              <a16:creationId xmlns:a16="http://schemas.microsoft.com/office/drawing/2014/main" id="{00000000-0008-0000-0200-00009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6" name="Text Box 193">
          <a:extLst>
            <a:ext uri="{FF2B5EF4-FFF2-40B4-BE49-F238E27FC236}">
              <a16:creationId xmlns:a16="http://schemas.microsoft.com/office/drawing/2014/main" id="{00000000-0008-0000-0200-0000A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7" name="Text Box 194">
          <a:extLst>
            <a:ext uri="{FF2B5EF4-FFF2-40B4-BE49-F238E27FC236}">
              <a16:creationId xmlns:a16="http://schemas.microsoft.com/office/drawing/2014/main" id="{00000000-0008-0000-0200-0000A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8" name="Text Box 195">
          <a:extLst>
            <a:ext uri="{FF2B5EF4-FFF2-40B4-BE49-F238E27FC236}">
              <a16:creationId xmlns:a16="http://schemas.microsoft.com/office/drawing/2014/main" id="{00000000-0008-0000-0200-0000A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59" name="Text Box 196">
          <a:extLst>
            <a:ext uri="{FF2B5EF4-FFF2-40B4-BE49-F238E27FC236}">
              <a16:creationId xmlns:a16="http://schemas.microsoft.com/office/drawing/2014/main" id="{00000000-0008-0000-0200-0000A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0" name="Text Box 197">
          <a:extLst>
            <a:ext uri="{FF2B5EF4-FFF2-40B4-BE49-F238E27FC236}">
              <a16:creationId xmlns:a16="http://schemas.microsoft.com/office/drawing/2014/main" id="{00000000-0008-0000-0200-0000A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1" name="Text Box 198">
          <a:extLst>
            <a:ext uri="{FF2B5EF4-FFF2-40B4-BE49-F238E27FC236}">
              <a16:creationId xmlns:a16="http://schemas.microsoft.com/office/drawing/2014/main" id="{00000000-0008-0000-0200-0000A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2" name="Text Box 199">
          <a:extLst>
            <a:ext uri="{FF2B5EF4-FFF2-40B4-BE49-F238E27FC236}">
              <a16:creationId xmlns:a16="http://schemas.microsoft.com/office/drawing/2014/main" id="{00000000-0008-0000-0200-0000A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3" name="Text Box 200">
          <a:extLst>
            <a:ext uri="{FF2B5EF4-FFF2-40B4-BE49-F238E27FC236}">
              <a16:creationId xmlns:a16="http://schemas.microsoft.com/office/drawing/2014/main" id="{00000000-0008-0000-0200-0000A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4" name="Text Box 201">
          <a:extLst>
            <a:ext uri="{FF2B5EF4-FFF2-40B4-BE49-F238E27FC236}">
              <a16:creationId xmlns:a16="http://schemas.microsoft.com/office/drawing/2014/main" id="{00000000-0008-0000-0200-0000A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5" name="Text Box 202">
          <a:extLst>
            <a:ext uri="{FF2B5EF4-FFF2-40B4-BE49-F238E27FC236}">
              <a16:creationId xmlns:a16="http://schemas.microsoft.com/office/drawing/2014/main" id="{00000000-0008-0000-0200-0000A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6" name="Text Box 203">
          <a:extLst>
            <a:ext uri="{FF2B5EF4-FFF2-40B4-BE49-F238E27FC236}">
              <a16:creationId xmlns:a16="http://schemas.microsoft.com/office/drawing/2014/main" id="{00000000-0008-0000-0200-0000A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7" name="Text Box 204">
          <a:extLst>
            <a:ext uri="{FF2B5EF4-FFF2-40B4-BE49-F238E27FC236}">
              <a16:creationId xmlns:a16="http://schemas.microsoft.com/office/drawing/2014/main" id="{00000000-0008-0000-0200-0000A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8" name="Text Box 205">
          <a:extLst>
            <a:ext uri="{FF2B5EF4-FFF2-40B4-BE49-F238E27FC236}">
              <a16:creationId xmlns:a16="http://schemas.microsoft.com/office/drawing/2014/main" id="{00000000-0008-0000-0200-0000A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69" name="Text Box 206">
          <a:extLst>
            <a:ext uri="{FF2B5EF4-FFF2-40B4-BE49-F238E27FC236}">
              <a16:creationId xmlns:a16="http://schemas.microsoft.com/office/drawing/2014/main" id="{00000000-0008-0000-0200-0000A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0" name="Text Box 207">
          <a:extLst>
            <a:ext uri="{FF2B5EF4-FFF2-40B4-BE49-F238E27FC236}">
              <a16:creationId xmlns:a16="http://schemas.microsoft.com/office/drawing/2014/main" id="{00000000-0008-0000-0200-0000A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1" name="Text Box 208">
          <a:extLst>
            <a:ext uri="{FF2B5EF4-FFF2-40B4-BE49-F238E27FC236}">
              <a16:creationId xmlns:a16="http://schemas.microsoft.com/office/drawing/2014/main" id="{00000000-0008-0000-0200-0000A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2" name="Text Box 209">
          <a:extLst>
            <a:ext uri="{FF2B5EF4-FFF2-40B4-BE49-F238E27FC236}">
              <a16:creationId xmlns:a16="http://schemas.microsoft.com/office/drawing/2014/main" id="{00000000-0008-0000-0200-0000B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3" name="Text Box 210">
          <a:extLst>
            <a:ext uri="{FF2B5EF4-FFF2-40B4-BE49-F238E27FC236}">
              <a16:creationId xmlns:a16="http://schemas.microsoft.com/office/drawing/2014/main" id="{00000000-0008-0000-0200-0000B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4" name="Text Box 211">
          <a:extLst>
            <a:ext uri="{FF2B5EF4-FFF2-40B4-BE49-F238E27FC236}">
              <a16:creationId xmlns:a16="http://schemas.microsoft.com/office/drawing/2014/main" id="{00000000-0008-0000-0200-0000B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5" name="Text Box 212">
          <a:extLst>
            <a:ext uri="{FF2B5EF4-FFF2-40B4-BE49-F238E27FC236}">
              <a16:creationId xmlns:a16="http://schemas.microsoft.com/office/drawing/2014/main" id="{00000000-0008-0000-0200-0000B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6" name="Text Box 213">
          <a:extLst>
            <a:ext uri="{FF2B5EF4-FFF2-40B4-BE49-F238E27FC236}">
              <a16:creationId xmlns:a16="http://schemas.microsoft.com/office/drawing/2014/main" id="{00000000-0008-0000-0200-0000B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7" name="Text Box 214">
          <a:extLst>
            <a:ext uri="{FF2B5EF4-FFF2-40B4-BE49-F238E27FC236}">
              <a16:creationId xmlns:a16="http://schemas.microsoft.com/office/drawing/2014/main" id="{00000000-0008-0000-0200-0000B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8" name="Text Box 215">
          <a:extLst>
            <a:ext uri="{FF2B5EF4-FFF2-40B4-BE49-F238E27FC236}">
              <a16:creationId xmlns:a16="http://schemas.microsoft.com/office/drawing/2014/main" id="{00000000-0008-0000-0200-0000B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79" name="Text Box 216">
          <a:extLst>
            <a:ext uri="{FF2B5EF4-FFF2-40B4-BE49-F238E27FC236}">
              <a16:creationId xmlns:a16="http://schemas.microsoft.com/office/drawing/2014/main" id="{00000000-0008-0000-0200-0000B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0" name="Text Box 217">
          <a:extLst>
            <a:ext uri="{FF2B5EF4-FFF2-40B4-BE49-F238E27FC236}">
              <a16:creationId xmlns:a16="http://schemas.microsoft.com/office/drawing/2014/main" id="{00000000-0008-0000-0200-0000B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1" name="Text Box 218">
          <a:extLst>
            <a:ext uri="{FF2B5EF4-FFF2-40B4-BE49-F238E27FC236}">
              <a16:creationId xmlns:a16="http://schemas.microsoft.com/office/drawing/2014/main" id="{00000000-0008-0000-0200-0000B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2" name="Text Box 219">
          <a:extLst>
            <a:ext uri="{FF2B5EF4-FFF2-40B4-BE49-F238E27FC236}">
              <a16:creationId xmlns:a16="http://schemas.microsoft.com/office/drawing/2014/main" id="{00000000-0008-0000-0200-0000B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3" name="Text Box 220">
          <a:extLst>
            <a:ext uri="{FF2B5EF4-FFF2-40B4-BE49-F238E27FC236}">
              <a16:creationId xmlns:a16="http://schemas.microsoft.com/office/drawing/2014/main" id="{00000000-0008-0000-0200-0000B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4" name="Text Box 221">
          <a:extLst>
            <a:ext uri="{FF2B5EF4-FFF2-40B4-BE49-F238E27FC236}">
              <a16:creationId xmlns:a16="http://schemas.microsoft.com/office/drawing/2014/main" id="{00000000-0008-0000-0200-0000BC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5" name="Text Box 222">
          <a:extLst>
            <a:ext uri="{FF2B5EF4-FFF2-40B4-BE49-F238E27FC236}">
              <a16:creationId xmlns:a16="http://schemas.microsoft.com/office/drawing/2014/main" id="{00000000-0008-0000-0200-0000BD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6" name="Text Box 223">
          <a:extLst>
            <a:ext uri="{FF2B5EF4-FFF2-40B4-BE49-F238E27FC236}">
              <a16:creationId xmlns:a16="http://schemas.microsoft.com/office/drawing/2014/main" id="{00000000-0008-0000-0200-0000BE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7" name="Text Box 224">
          <a:extLst>
            <a:ext uri="{FF2B5EF4-FFF2-40B4-BE49-F238E27FC236}">
              <a16:creationId xmlns:a16="http://schemas.microsoft.com/office/drawing/2014/main" id="{00000000-0008-0000-0200-0000BF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8" name="Text Box 225">
          <a:extLst>
            <a:ext uri="{FF2B5EF4-FFF2-40B4-BE49-F238E27FC236}">
              <a16:creationId xmlns:a16="http://schemas.microsoft.com/office/drawing/2014/main" id="{00000000-0008-0000-0200-0000C0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89" name="Text Box 226">
          <a:extLst>
            <a:ext uri="{FF2B5EF4-FFF2-40B4-BE49-F238E27FC236}">
              <a16:creationId xmlns:a16="http://schemas.microsoft.com/office/drawing/2014/main" id="{00000000-0008-0000-0200-0000C1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0" name="Text Box 227">
          <a:extLst>
            <a:ext uri="{FF2B5EF4-FFF2-40B4-BE49-F238E27FC236}">
              <a16:creationId xmlns:a16="http://schemas.microsoft.com/office/drawing/2014/main" id="{00000000-0008-0000-0200-0000C2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1" name="Text Box 228">
          <a:extLst>
            <a:ext uri="{FF2B5EF4-FFF2-40B4-BE49-F238E27FC236}">
              <a16:creationId xmlns:a16="http://schemas.microsoft.com/office/drawing/2014/main" id="{00000000-0008-0000-0200-0000C3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2" name="Text Box 229">
          <a:extLst>
            <a:ext uri="{FF2B5EF4-FFF2-40B4-BE49-F238E27FC236}">
              <a16:creationId xmlns:a16="http://schemas.microsoft.com/office/drawing/2014/main" id="{00000000-0008-0000-0200-0000C4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3" name="Text Box 230">
          <a:extLst>
            <a:ext uri="{FF2B5EF4-FFF2-40B4-BE49-F238E27FC236}">
              <a16:creationId xmlns:a16="http://schemas.microsoft.com/office/drawing/2014/main" id="{00000000-0008-0000-0200-0000C5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4" name="Text Box 231">
          <a:extLst>
            <a:ext uri="{FF2B5EF4-FFF2-40B4-BE49-F238E27FC236}">
              <a16:creationId xmlns:a16="http://schemas.microsoft.com/office/drawing/2014/main" id="{00000000-0008-0000-0200-0000C6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5" name="Text Box 232">
          <a:extLst>
            <a:ext uri="{FF2B5EF4-FFF2-40B4-BE49-F238E27FC236}">
              <a16:creationId xmlns:a16="http://schemas.microsoft.com/office/drawing/2014/main" id="{00000000-0008-0000-0200-0000C7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6" name="Text Box 233">
          <a:extLst>
            <a:ext uri="{FF2B5EF4-FFF2-40B4-BE49-F238E27FC236}">
              <a16:creationId xmlns:a16="http://schemas.microsoft.com/office/drawing/2014/main" id="{00000000-0008-0000-0200-0000C8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7" name="Text Box 234">
          <a:extLst>
            <a:ext uri="{FF2B5EF4-FFF2-40B4-BE49-F238E27FC236}">
              <a16:creationId xmlns:a16="http://schemas.microsoft.com/office/drawing/2014/main" id="{00000000-0008-0000-0200-0000C9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8" name="Text Box 235">
          <a:extLst>
            <a:ext uri="{FF2B5EF4-FFF2-40B4-BE49-F238E27FC236}">
              <a16:creationId xmlns:a16="http://schemas.microsoft.com/office/drawing/2014/main" id="{00000000-0008-0000-0200-0000CA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</xdr:colOff>
      <xdr:row>249</xdr:row>
      <xdr:rowOff>0</xdr:rowOff>
    </xdr:from>
    <xdr:to>
      <xdr:col>3</xdr:col>
      <xdr:colOff>0</xdr:colOff>
      <xdr:row>250</xdr:row>
      <xdr:rowOff>47626</xdr:rowOff>
    </xdr:to>
    <xdr:sp macro="" textlink="">
      <xdr:nvSpPr>
        <xdr:cNvPr id="4299" name="Text Box 236">
          <a:extLst>
            <a:ext uri="{FF2B5EF4-FFF2-40B4-BE49-F238E27FC236}">
              <a16:creationId xmlns:a16="http://schemas.microsoft.com/office/drawing/2014/main" id="{00000000-0008-0000-0200-0000CB100000}"/>
            </a:ext>
          </a:extLst>
        </xdr:cNvPr>
        <xdr:cNvSpPr txBox="1">
          <a:spLocks noChangeArrowheads="1"/>
        </xdr:cNvSpPr>
      </xdr:nvSpPr>
      <xdr:spPr bwMode="auto">
        <a:xfrm>
          <a:off x="695325" y="786384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0" name="Text Box 237">
          <a:extLst>
            <a:ext uri="{FF2B5EF4-FFF2-40B4-BE49-F238E27FC236}">
              <a16:creationId xmlns:a16="http://schemas.microsoft.com/office/drawing/2014/main" id="{00000000-0008-0000-0200-0000CC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1" name="Text Box 238">
          <a:extLst>
            <a:ext uri="{FF2B5EF4-FFF2-40B4-BE49-F238E27FC236}">
              <a16:creationId xmlns:a16="http://schemas.microsoft.com/office/drawing/2014/main" id="{00000000-0008-0000-0200-0000CD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2" name="Text Box 239">
          <a:extLst>
            <a:ext uri="{FF2B5EF4-FFF2-40B4-BE49-F238E27FC236}">
              <a16:creationId xmlns:a16="http://schemas.microsoft.com/office/drawing/2014/main" id="{00000000-0008-0000-0200-0000CE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3" name="Text Box 240">
          <a:extLst>
            <a:ext uri="{FF2B5EF4-FFF2-40B4-BE49-F238E27FC236}">
              <a16:creationId xmlns:a16="http://schemas.microsoft.com/office/drawing/2014/main" id="{00000000-0008-0000-0200-0000CF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4" name="Text Box 241">
          <a:extLst>
            <a:ext uri="{FF2B5EF4-FFF2-40B4-BE49-F238E27FC236}">
              <a16:creationId xmlns:a16="http://schemas.microsoft.com/office/drawing/2014/main" id="{00000000-0008-0000-0200-0000D0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5" name="Text Box 242">
          <a:extLst>
            <a:ext uri="{FF2B5EF4-FFF2-40B4-BE49-F238E27FC236}">
              <a16:creationId xmlns:a16="http://schemas.microsoft.com/office/drawing/2014/main" id="{00000000-0008-0000-0200-0000D1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6" name="Text Box 243">
          <a:extLst>
            <a:ext uri="{FF2B5EF4-FFF2-40B4-BE49-F238E27FC236}">
              <a16:creationId xmlns:a16="http://schemas.microsoft.com/office/drawing/2014/main" id="{00000000-0008-0000-0200-0000D2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7" name="Text Box 244">
          <a:extLst>
            <a:ext uri="{FF2B5EF4-FFF2-40B4-BE49-F238E27FC236}">
              <a16:creationId xmlns:a16="http://schemas.microsoft.com/office/drawing/2014/main" id="{00000000-0008-0000-0200-0000D3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8" name="Text Box 245">
          <a:extLst>
            <a:ext uri="{FF2B5EF4-FFF2-40B4-BE49-F238E27FC236}">
              <a16:creationId xmlns:a16="http://schemas.microsoft.com/office/drawing/2014/main" id="{00000000-0008-0000-0200-0000D4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76200</xdr:colOff>
      <xdr:row>250</xdr:row>
      <xdr:rowOff>47626</xdr:rowOff>
    </xdr:to>
    <xdr:sp macro="" textlink="">
      <xdr:nvSpPr>
        <xdr:cNvPr id="4309" name="Text Box 246">
          <a:extLst>
            <a:ext uri="{FF2B5EF4-FFF2-40B4-BE49-F238E27FC236}">
              <a16:creationId xmlns:a16="http://schemas.microsoft.com/office/drawing/2014/main" id="{00000000-0008-0000-0200-0000D5100000}"/>
            </a:ext>
          </a:extLst>
        </xdr:cNvPr>
        <xdr:cNvSpPr txBox="1">
          <a:spLocks noChangeArrowheads="1"/>
        </xdr:cNvSpPr>
      </xdr:nvSpPr>
      <xdr:spPr bwMode="auto">
        <a:xfrm>
          <a:off x="123825" y="78638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990600</xdr:colOff>
      <xdr:row>249</xdr:row>
      <xdr:rowOff>0</xdr:rowOff>
    </xdr:from>
    <xdr:to>
      <xdr:col>3</xdr:col>
      <xdr:colOff>1066800</xdr:colOff>
      <xdr:row>250</xdr:row>
      <xdr:rowOff>57151</xdr:rowOff>
    </xdr:to>
    <xdr:sp macro="" textlink="">
      <xdr:nvSpPr>
        <xdr:cNvPr id="215" name="Text Box 105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1704975" y="70770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990600</xdr:colOff>
      <xdr:row>249</xdr:row>
      <xdr:rowOff>0</xdr:rowOff>
    </xdr:from>
    <xdr:to>
      <xdr:col>3</xdr:col>
      <xdr:colOff>1066800</xdr:colOff>
      <xdr:row>250</xdr:row>
      <xdr:rowOff>57151</xdr:rowOff>
    </xdr:to>
    <xdr:sp macro="" textlink="">
      <xdr:nvSpPr>
        <xdr:cNvPr id="216" name="Text Box 10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1704975" y="70770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0</xdr:rowOff>
    </xdr:from>
    <xdr:to>
      <xdr:col>9</xdr:col>
      <xdr:colOff>866775</xdr:colOff>
      <xdr:row>0</xdr:row>
      <xdr:rowOff>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0"/>
          <a:ext cx="2219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990600</xdr:colOff>
      <xdr:row>70</xdr:row>
      <xdr:rowOff>0</xdr:rowOff>
    </xdr:from>
    <xdr:to>
      <xdr:col>3</xdr:col>
      <xdr:colOff>1066800</xdr:colOff>
      <xdr:row>71</xdr:row>
      <xdr:rowOff>57150</xdr:rowOff>
    </xdr:to>
    <xdr:sp macro="" textlink="">
      <xdr:nvSpPr>
        <xdr:cNvPr id="5122" name="Text Box 105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SpPr txBox="1">
          <a:spLocks noChangeArrowheads="1"/>
        </xdr:cNvSpPr>
      </xdr:nvSpPr>
      <xdr:spPr bwMode="auto">
        <a:xfrm>
          <a:off x="1790700" y="5530215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990600</xdr:colOff>
      <xdr:row>70</xdr:row>
      <xdr:rowOff>0</xdr:rowOff>
    </xdr:from>
    <xdr:to>
      <xdr:col>3</xdr:col>
      <xdr:colOff>1066800</xdr:colOff>
      <xdr:row>71</xdr:row>
      <xdr:rowOff>57150</xdr:rowOff>
    </xdr:to>
    <xdr:sp macro="" textlink="">
      <xdr:nvSpPr>
        <xdr:cNvPr id="5123" name="Text Box 105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SpPr txBox="1">
          <a:spLocks noChangeArrowheads="1"/>
        </xdr:cNvSpPr>
      </xdr:nvSpPr>
      <xdr:spPr bwMode="auto">
        <a:xfrm>
          <a:off x="1790700" y="5530215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990600</xdr:colOff>
      <xdr:row>68</xdr:row>
      <xdr:rowOff>0</xdr:rowOff>
    </xdr:from>
    <xdr:to>
      <xdr:col>3</xdr:col>
      <xdr:colOff>1066800</xdr:colOff>
      <xdr:row>69</xdr:row>
      <xdr:rowOff>57150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704975" y="324516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990600</xdr:colOff>
      <xdr:row>68</xdr:row>
      <xdr:rowOff>0</xdr:rowOff>
    </xdr:from>
    <xdr:to>
      <xdr:col>3</xdr:col>
      <xdr:colOff>1066800</xdr:colOff>
      <xdr:row>69</xdr:row>
      <xdr:rowOff>57150</xdr:rowOff>
    </xdr:to>
    <xdr:sp macro="" textlink="">
      <xdr:nvSpPr>
        <xdr:cNvPr id="6" name="Text Box 10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704975" y="324516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70"/>
  <sheetViews>
    <sheetView showGridLines="0" tabSelected="1" view="pageBreakPreview" zoomScaleNormal="70" zoomScaleSheetLayoutView="100" zoomScalePageLayoutView="60" workbookViewId="0">
      <selection activeCell="B20" sqref="B20:G20"/>
    </sheetView>
  </sheetViews>
  <sheetFormatPr defaultColWidth="13.140625" defaultRowHeight="15"/>
  <cols>
    <col min="1" max="1" width="3.42578125" style="113" customWidth="1"/>
    <col min="2" max="2" width="39.140625" style="121" customWidth="1"/>
    <col min="3" max="3" width="7.28515625" style="121" customWidth="1"/>
    <col min="4" max="4" width="4.42578125" style="121" customWidth="1"/>
    <col min="5" max="5" width="6.28515625" style="121" customWidth="1"/>
    <col min="6" max="6" width="4.140625" style="121" customWidth="1"/>
    <col min="7" max="7" width="32.85546875" style="123" customWidth="1"/>
    <col min="8" max="8" width="3" style="114" customWidth="1"/>
    <col min="9" max="9" width="30.42578125" style="114" customWidth="1"/>
    <col min="10" max="13" width="13.140625" style="114" customWidth="1"/>
    <col min="14" max="14" width="7.5703125" style="114" customWidth="1"/>
    <col min="15" max="15" width="3" style="114" customWidth="1"/>
    <col min="16" max="259" width="13.140625" style="114"/>
    <col min="260" max="260" width="8.42578125" style="114" customWidth="1"/>
    <col min="261" max="261" width="52.42578125" style="114" customWidth="1"/>
    <col min="262" max="262" width="3.28515625" style="114" customWidth="1"/>
    <col min="263" max="263" width="15" style="114" customWidth="1"/>
    <col min="264" max="264" width="3" style="114" customWidth="1"/>
    <col min="265" max="265" width="30.42578125" style="114" customWidth="1"/>
    <col min="266" max="269" width="13.140625" style="114" customWidth="1"/>
    <col min="270" max="270" width="7.5703125" style="114" customWidth="1"/>
    <col min="271" max="271" width="3" style="114" customWidth="1"/>
    <col min="272" max="515" width="13.140625" style="114"/>
    <col min="516" max="516" width="8.42578125" style="114" customWidth="1"/>
    <col min="517" max="517" width="52.42578125" style="114" customWidth="1"/>
    <col min="518" max="518" width="3.28515625" style="114" customWidth="1"/>
    <col min="519" max="519" width="15" style="114" customWidth="1"/>
    <col min="520" max="520" width="3" style="114" customWidth="1"/>
    <col min="521" max="521" width="30.42578125" style="114" customWidth="1"/>
    <col min="522" max="525" width="13.140625" style="114" customWidth="1"/>
    <col min="526" max="526" width="7.5703125" style="114" customWidth="1"/>
    <col min="527" max="527" width="3" style="114" customWidth="1"/>
    <col min="528" max="771" width="13.140625" style="114"/>
    <col min="772" max="772" width="8.42578125" style="114" customWidth="1"/>
    <col min="773" max="773" width="52.42578125" style="114" customWidth="1"/>
    <col min="774" max="774" width="3.28515625" style="114" customWidth="1"/>
    <col min="775" max="775" width="15" style="114" customWidth="1"/>
    <col min="776" max="776" width="3" style="114" customWidth="1"/>
    <col min="777" max="777" width="30.42578125" style="114" customWidth="1"/>
    <col min="778" max="781" width="13.140625" style="114" customWidth="1"/>
    <col min="782" max="782" width="7.5703125" style="114" customWidth="1"/>
    <col min="783" max="783" width="3" style="114" customWidth="1"/>
    <col min="784" max="1027" width="13.140625" style="114"/>
    <col min="1028" max="1028" width="8.42578125" style="114" customWidth="1"/>
    <col min="1029" max="1029" width="52.42578125" style="114" customWidth="1"/>
    <col min="1030" max="1030" width="3.28515625" style="114" customWidth="1"/>
    <col min="1031" max="1031" width="15" style="114" customWidth="1"/>
    <col min="1032" max="1032" width="3" style="114" customWidth="1"/>
    <col min="1033" max="1033" width="30.42578125" style="114" customWidth="1"/>
    <col min="1034" max="1037" width="13.140625" style="114" customWidth="1"/>
    <col min="1038" max="1038" width="7.5703125" style="114" customWidth="1"/>
    <col min="1039" max="1039" width="3" style="114" customWidth="1"/>
    <col min="1040" max="1283" width="13.140625" style="114"/>
    <col min="1284" max="1284" width="8.42578125" style="114" customWidth="1"/>
    <col min="1285" max="1285" width="52.42578125" style="114" customWidth="1"/>
    <col min="1286" max="1286" width="3.28515625" style="114" customWidth="1"/>
    <col min="1287" max="1287" width="15" style="114" customWidth="1"/>
    <col min="1288" max="1288" width="3" style="114" customWidth="1"/>
    <col min="1289" max="1289" width="30.42578125" style="114" customWidth="1"/>
    <col min="1290" max="1293" width="13.140625" style="114" customWidth="1"/>
    <col min="1294" max="1294" width="7.5703125" style="114" customWidth="1"/>
    <col min="1295" max="1295" width="3" style="114" customWidth="1"/>
    <col min="1296" max="1539" width="13.140625" style="114"/>
    <col min="1540" max="1540" width="8.42578125" style="114" customWidth="1"/>
    <col min="1541" max="1541" width="52.42578125" style="114" customWidth="1"/>
    <col min="1542" max="1542" width="3.28515625" style="114" customWidth="1"/>
    <col min="1543" max="1543" width="15" style="114" customWidth="1"/>
    <col min="1544" max="1544" width="3" style="114" customWidth="1"/>
    <col min="1545" max="1545" width="30.42578125" style="114" customWidth="1"/>
    <col min="1546" max="1549" width="13.140625" style="114" customWidth="1"/>
    <col min="1550" max="1550" width="7.5703125" style="114" customWidth="1"/>
    <col min="1551" max="1551" width="3" style="114" customWidth="1"/>
    <col min="1552" max="1795" width="13.140625" style="114"/>
    <col min="1796" max="1796" width="8.42578125" style="114" customWidth="1"/>
    <col min="1797" max="1797" width="52.42578125" style="114" customWidth="1"/>
    <col min="1798" max="1798" width="3.28515625" style="114" customWidth="1"/>
    <col min="1799" max="1799" width="15" style="114" customWidth="1"/>
    <col min="1800" max="1800" width="3" style="114" customWidth="1"/>
    <col min="1801" max="1801" width="30.42578125" style="114" customWidth="1"/>
    <col min="1802" max="1805" width="13.140625" style="114" customWidth="1"/>
    <col min="1806" max="1806" width="7.5703125" style="114" customWidth="1"/>
    <col min="1807" max="1807" width="3" style="114" customWidth="1"/>
    <col min="1808" max="2051" width="13.140625" style="114"/>
    <col min="2052" max="2052" width="8.42578125" style="114" customWidth="1"/>
    <col min="2053" max="2053" width="52.42578125" style="114" customWidth="1"/>
    <col min="2054" max="2054" width="3.28515625" style="114" customWidth="1"/>
    <col min="2055" max="2055" width="15" style="114" customWidth="1"/>
    <col min="2056" max="2056" width="3" style="114" customWidth="1"/>
    <col min="2057" max="2057" width="30.42578125" style="114" customWidth="1"/>
    <col min="2058" max="2061" width="13.140625" style="114" customWidth="1"/>
    <col min="2062" max="2062" width="7.5703125" style="114" customWidth="1"/>
    <col min="2063" max="2063" width="3" style="114" customWidth="1"/>
    <col min="2064" max="2307" width="13.140625" style="114"/>
    <col min="2308" max="2308" width="8.42578125" style="114" customWidth="1"/>
    <col min="2309" max="2309" width="52.42578125" style="114" customWidth="1"/>
    <col min="2310" max="2310" width="3.28515625" style="114" customWidth="1"/>
    <col min="2311" max="2311" width="15" style="114" customWidth="1"/>
    <col min="2312" max="2312" width="3" style="114" customWidth="1"/>
    <col min="2313" max="2313" width="30.42578125" style="114" customWidth="1"/>
    <col min="2314" max="2317" width="13.140625" style="114" customWidth="1"/>
    <col min="2318" max="2318" width="7.5703125" style="114" customWidth="1"/>
    <col min="2319" max="2319" width="3" style="114" customWidth="1"/>
    <col min="2320" max="2563" width="13.140625" style="114"/>
    <col min="2564" max="2564" width="8.42578125" style="114" customWidth="1"/>
    <col min="2565" max="2565" width="52.42578125" style="114" customWidth="1"/>
    <col min="2566" max="2566" width="3.28515625" style="114" customWidth="1"/>
    <col min="2567" max="2567" width="15" style="114" customWidth="1"/>
    <col min="2568" max="2568" width="3" style="114" customWidth="1"/>
    <col min="2569" max="2569" width="30.42578125" style="114" customWidth="1"/>
    <col min="2570" max="2573" width="13.140625" style="114" customWidth="1"/>
    <col min="2574" max="2574" width="7.5703125" style="114" customWidth="1"/>
    <col min="2575" max="2575" width="3" style="114" customWidth="1"/>
    <col min="2576" max="2819" width="13.140625" style="114"/>
    <col min="2820" max="2820" width="8.42578125" style="114" customWidth="1"/>
    <col min="2821" max="2821" width="52.42578125" style="114" customWidth="1"/>
    <col min="2822" max="2822" width="3.28515625" style="114" customWidth="1"/>
    <col min="2823" max="2823" width="15" style="114" customWidth="1"/>
    <col min="2824" max="2824" width="3" style="114" customWidth="1"/>
    <col min="2825" max="2825" width="30.42578125" style="114" customWidth="1"/>
    <col min="2826" max="2829" width="13.140625" style="114" customWidth="1"/>
    <col min="2830" max="2830" width="7.5703125" style="114" customWidth="1"/>
    <col min="2831" max="2831" width="3" style="114" customWidth="1"/>
    <col min="2832" max="3075" width="13.140625" style="114"/>
    <col min="3076" max="3076" width="8.42578125" style="114" customWidth="1"/>
    <col min="3077" max="3077" width="52.42578125" style="114" customWidth="1"/>
    <col min="3078" max="3078" width="3.28515625" style="114" customWidth="1"/>
    <col min="3079" max="3079" width="15" style="114" customWidth="1"/>
    <col min="3080" max="3080" width="3" style="114" customWidth="1"/>
    <col min="3081" max="3081" width="30.42578125" style="114" customWidth="1"/>
    <col min="3082" max="3085" width="13.140625" style="114" customWidth="1"/>
    <col min="3086" max="3086" width="7.5703125" style="114" customWidth="1"/>
    <col min="3087" max="3087" width="3" style="114" customWidth="1"/>
    <col min="3088" max="3331" width="13.140625" style="114"/>
    <col min="3332" max="3332" width="8.42578125" style="114" customWidth="1"/>
    <col min="3333" max="3333" width="52.42578125" style="114" customWidth="1"/>
    <col min="3334" max="3334" width="3.28515625" style="114" customWidth="1"/>
    <col min="3335" max="3335" width="15" style="114" customWidth="1"/>
    <col min="3336" max="3336" width="3" style="114" customWidth="1"/>
    <col min="3337" max="3337" width="30.42578125" style="114" customWidth="1"/>
    <col min="3338" max="3341" width="13.140625" style="114" customWidth="1"/>
    <col min="3342" max="3342" width="7.5703125" style="114" customWidth="1"/>
    <col min="3343" max="3343" width="3" style="114" customWidth="1"/>
    <col min="3344" max="3587" width="13.140625" style="114"/>
    <col min="3588" max="3588" width="8.42578125" style="114" customWidth="1"/>
    <col min="3589" max="3589" width="52.42578125" style="114" customWidth="1"/>
    <col min="3590" max="3590" width="3.28515625" style="114" customWidth="1"/>
    <col min="3591" max="3591" width="15" style="114" customWidth="1"/>
    <col min="3592" max="3592" width="3" style="114" customWidth="1"/>
    <col min="3593" max="3593" width="30.42578125" style="114" customWidth="1"/>
    <col min="3594" max="3597" width="13.140625" style="114" customWidth="1"/>
    <col min="3598" max="3598" width="7.5703125" style="114" customWidth="1"/>
    <col min="3599" max="3599" width="3" style="114" customWidth="1"/>
    <col min="3600" max="3843" width="13.140625" style="114"/>
    <col min="3844" max="3844" width="8.42578125" style="114" customWidth="1"/>
    <col min="3845" max="3845" width="52.42578125" style="114" customWidth="1"/>
    <col min="3846" max="3846" width="3.28515625" style="114" customWidth="1"/>
    <col min="3847" max="3847" width="15" style="114" customWidth="1"/>
    <col min="3848" max="3848" width="3" style="114" customWidth="1"/>
    <col min="3849" max="3849" width="30.42578125" style="114" customWidth="1"/>
    <col min="3850" max="3853" width="13.140625" style="114" customWidth="1"/>
    <col min="3854" max="3854" width="7.5703125" style="114" customWidth="1"/>
    <col min="3855" max="3855" width="3" style="114" customWidth="1"/>
    <col min="3856" max="4099" width="13.140625" style="114"/>
    <col min="4100" max="4100" width="8.42578125" style="114" customWidth="1"/>
    <col min="4101" max="4101" width="52.42578125" style="114" customWidth="1"/>
    <col min="4102" max="4102" width="3.28515625" style="114" customWidth="1"/>
    <col min="4103" max="4103" width="15" style="114" customWidth="1"/>
    <col min="4104" max="4104" width="3" style="114" customWidth="1"/>
    <col min="4105" max="4105" width="30.42578125" style="114" customWidth="1"/>
    <col min="4106" max="4109" width="13.140625" style="114" customWidth="1"/>
    <col min="4110" max="4110" width="7.5703125" style="114" customWidth="1"/>
    <col min="4111" max="4111" width="3" style="114" customWidth="1"/>
    <col min="4112" max="4355" width="13.140625" style="114"/>
    <col min="4356" max="4356" width="8.42578125" style="114" customWidth="1"/>
    <col min="4357" max="4357" width="52.42578125" style="114" customWidth="1"/>
    <col min="4358" max="4358" width="3.28515625" style="114" customWidth="1"/>
    <col min="4359" max="4359" width="15" style="114" customWidth="1"/>
    <col min="4360" max="4360" width="3" style="114" customWidth="1"/>
    <col min="4361" max="4361" width="30.42578125" style="114" customWidth="1"/>
    <col min="4362" max="4365" width="13.140625" style="114" customWidth="1"/>
    <col min="4366" max="4366" width="7.5703125" style="114" customWidth="1"/>
    <col min="4367" max="4367" width="3" style="114" customWidth="1"/>
    <col min="4368" max="4611" width="13.140625" style="114"/>
    <col min="4612" max="4612" width="8.42578125" style="114" customWidth="1"/>
    <col min="4613" max="4613" width="52.42578125" style="114" customWidth="1"/>
    <col min="4614" max="4614" width="3.28515625" style="114" customWidth="1"/>
    <col min="4615" max="4615" width="15" style="114" customWidth="1"/>
    <col min="4616" max="4616" width="3" style="114" customWidth="1"/>
    <col min="4617" max="4617" width="30.42578125" style="114" customWidth="1"/>
    <col min="4618" max="4621" width="13.140625" style="114" customWidth="1"/>
    <col min="4622" max="4622" width="7.5703125" style="114" customWidth="1"/>
    <col min="4623" max="4623" width="3" style="114" customWidth="1"/>
    <col min="4624" max="4867" width="13.140625" style="114"/>
    <col min="4868" max="4868" width="8.42578125" style="114" customWidth="1"/>
    <col min="4869" max="4869" width="52.42578125" style="114" customWidth="1"/>
    <col min="4870" max="4870" width="3.28515625" style="114" customWidth="1"/>
    <col min="4871" max="4871" width="15" style="114" customWidth="1"/>
    <col min="4872" max="4872" width="3" style="114" customWidth="1"/>
    <col min="4873" max="4873" width="30.42578125" style="114" customWidth="1"/>
    <col min="4874" max="4877" width="13.140625" style="114" customWidth="1"/>
    <col min="4878" max="4878" width="7.5703125" style="114" customWidth="1"/>
    <col min="4879" max="4879" width="3" style="114" customWidth="1"/>
    <col min="4880" max="5123" width="13.140625" style="114"/>
    <col min="5124" max="5124" width="8.42578125" style="114" customWidth="1"/>
    <col min="5125" max="5125" width="52.42578125" style="114" customWidth="1"/>
    <col min="5126" max="5126" width="3.28515625" style="114" customWidth="1"/>
    <col min="5127" max="5127" width="15" style="114" customWidth="1"/>
    <col min="5128" max="5128" width="3" style="114" customWidth="1"/>
    <col min="5129" max="5129" width="30.42578125" style="114" customWidth="1"/>
    <col min="5130" max="5133" width="13.140625" style="114" customWidth="1"/>
    <col min="5134" max="5134" width="7.5703125" style="114" customWidth="1"/>
    <col min="5135" max="5135" width="3" style="114" customWidth="1"/>
    <col min="5136" max="5379" width="13.140625" style="114"/>
    <col min="5380" max="5380" width="8.42578125" style="114" customWidth="1"/>
    <col min="5381" max="5381" width="52.42578125" style="114" customWidth="1"/>
    <col min="5382" max="5382" width="3.28515625" style="114" customWidth="1"/>
    <col min="5383" max="5383" width="15" style="114" customWidth="1"/>
    <col min="5384" max="5384" width="3" style="114" customWidth="1"/>
    <col min="5385" max="5385" width="30.42578125" style="114" customWidth="1"/>
    <col min="5386" max="5389" width="13.140625" style="114" customWidth="1"/>
    <col min="5390" max="5390" width="7.5703125" style="114" customWidth="1"/>
    <col min="5391" max="5391" width="3" style="114" customWidth="1"/>
    <col min="5392" max="5635" width="13.140625" style="114"/>
    <col min="5636" max="5636" width="8.42578125" style="114" customWidth="1"/>
    <col min="5637" max="5637" width="52.42578125" style="114" customWidth="1"/>
    <col min="5638" max="5638" width="3.28515625" style="114" customWidth="1"/>
    <col min="5639" max="5639" width="15" style="114" customWidth="1"/>
    <col min="5640" max="5640" width="3" style="114" customWidth="1"/>
    <col min="5641" max="5641" width="30.42578125" style="114" customWidth="1"/>
    <col min="5642" max="5645" width="13.140625" style="114" customWidth="1"/>
    <col min="5646" max="5646" width="7.5703125" style="114" customWidth="1"/>
    <col min="5647" max="5647" width="3" style="114" customWidth="1"/>
    <col min="5648" max="5891" width="13.140625" style="114"/>
    <col min="5892" max="5892" width="8.42578125" style="114" customWidth="1"/>
    <col min="5893" max="5893" width="52.42578125" style="114" customWidth="1"/>
    <col min="5894" max="5894" width="3.28515625" style="114" customWidth="1"/>
    <col min="5895" max="5895" width="15" style="114" customWidth="1"/>
    <col min="5896" max="5896" width="3" style="114" customWidth="1"/>
    <col min="5897" max="5897" width="30.42578125" style="114" customWidth="1"/>
    <col min="5898" max="5901" width="13.140625" style="114" customWidth="1"/>
    <col min="5902" max="5902" width="7.5703125" style="114" customWidth="1"/>
    <col min="5903" max="5903" width="3" style="114" customWidth="1"/>
    <col min="5904" max="6147" width="13.140625" style="114"/>
    <col min="6148" max="6148" width="8.42578125" style="114" customWidth="1"/>
    <col min="6149" max="6149" width="52.42578125" style="114" customWidth="1"/>
    <col min="6150" max="6150" width="3.28515625" style="114" customWidth="1"/>
    <col min="6151" max="6151" width="15" style="114" customWidth="1"/>
    <col min="6152" max="6152" width="3" style="114" customWidth="1"/>
    <col min="6153" max="6153" width="30.42578125" style="114" customWidth="1"/>
    <col min="6154" max="6157" width="13.140625" style="114" customWidth="1"/>
    <col min="6158" max="6158" width="7.5703125" style="114" customWidth="1"/>
    <col min="6159" max="6159" width="3" style="114" customWidth="1"/>
    <col min="6160" max="6403" width="13.140625" style="114"/>
    <col min="6404" max="6404" width="8.42578125" style="114" customWidth="1"/>
    <col min="6405" max="6405" width="52.42578125" style="114" customWidth="1"/>
    <col min="6406" max="6406" width="3.28515625" style="114" customWidth="1"/>
    <col min="6407" max="6407" width="15" style="114" customWidth="1"/>
    <col min="6408" max="6408" width="3" style="114" customWidth="1"/>
    <col min="6409" max="6409" width="30.42578125" style="114" customWidth="1"/>
    <col min="6410" max="6413" width="13.140625" style="114" customWidth="1"/>
    <col min="6414" max="6414" width="7.5703125" style="114" customWidth="1"/>
    <col min="6415" max="6415" width="3" style="114" customWidth="1"/>
    <col min="6416" max="6659" width="13.140625" style="114"/>
    <col min="6660" max="6660" width="8.42578125" style="114" customWidth="1"/>
    <col min="6661" max="6661" width="52.42578125" style="114" customWidth="1"/>
    <col min="6662" max="6662" width="3.28515625" style="114" customWidth="1"/>
    <col min="6663" max="6663" width="15" style="114" customWidth="1"/>
    <col min="6664" max="6664" width="3" style="114" customWidth="1"/>
    <col min="6665" max="6665" width="30.42578125" style="114" customWidth="1"/>
    <col min="6666" max="6669" width="13.140625" style="114" customWidth="1"/>
    <col min="6670" max="6670" width="7.5703125" style="114" customWidth="1"/>
    <col min="6671" max="6671" width="3" style="114" customWidth="1"/>
    <col min="6672" max="6915" width="13.140625" style="114"/>
    <col min="6916" max="6916" width="8.42578125" style="114" customWidth="1"/>
    <col min="6917" max="6917" width="52.42578125" style="114" customWidth="1"/>
    <col min="6918" max="6918" width="3.28515625" style="114" customWidth="1"/>
    <col min="6919" max="6919" width="15" style="114" customWidth="1"/>
    <col min="6920" max="6920" width="3" style="114" customWidth="1"/>
    <col min="6921" max="6921" width="30.42578125" style="114" customWidth="1"/>
    <col min="6922" max="6925" width="13.140625" style="114" customWidth="1"/>
    <col min="6926" max="6926" width="7.5703125" style="114" customWidth="1"/>
    <col min="6927" max="6927" width="3" style="114" customWidth="1"/>
    <col min="6928" max="7171" width="13.140625" style="114"/>
    <col min="7172" max="7172" width="8.42578125" style="114" customWidth="1"/>
    <col min="7173" max="7173" width="52.42578125" style="114" customWidth="1"/>
    <col min="7174" max="7174" width="3.28515625" style="114" customWidth="1"/>
    <col min="7175" max="7175" width="15" style="114" customWidth="1"/>
    <col min="7176" max="7176" width="3" style="114" customWidth="1"/>
    <col min="7177" max="7177" width="30.42578125" style="114" customWidth="1"/>
    <col min="7178" max="7181" width="13.140625" style="114" customWidth="1"/>
    <col min="7182" max="7182" width="7.5703125" style="114" customWidth="1"/>
    <col min="7183" max="7183" width="3" style="114" customWidth="1"/>
    <col min="7184" max="7427" width="13.140625" style="114"/>
    <col min="7428" max="7428" width="8.42578125" style="114" customWidth="1"/>
    <col min="7429" max="7429" width="52.42578125" style="114" customWidth="1"/>
    <col min="7430" max="7430" width="3.28515625" style="114" customWidth="1"/>
    <col min="7431" max="7431" width="15" style="114" customWidth="1"/>
    <col min="7432" max="7432" width="3" style="114" customWidth="1"/>
    <col min="7433" max="7433" width="30.42578125" style="114" customWidth="1"/>
    <col min="7434" max="7437" width="13.140625" style="114" customWidth="1"/>
    <col min="7438" max="7438" width="7.5703125" style="114" customWidth="1"/>
    <col min="7439" max="7439" width="3" style="114" customWidth="1"/>
    <col min="7440" max="7683" width="13.140625" style="114"/>
    <col min="7684" max="7684" width="8.42578125" style="114" customWidth="1"/>
    <col min="7685" max="7685" width="52.42578125" style="114" customWidth="1"/>
    <col min="7686" max="7686" width="3.28515625" style="114" customWidth="1"/>
    <col min="7687" max="7687" width="15" style="114" customWidth="1"/>
    <col min="7688" max="7688" width="3" style="114" customWidth="1"/>
    <col min="7689" max="7689" width="30.42578125" style="114" customWidth="1"/>
    <col min="7690" max="7693" width="13.140625" style="114" customWidth="1"/>
    <col min="7694" max="7694" width="7.5703125" style="114" customWidth="1"/>
    <col min="7695" max="7695" width="3" style="114" customWidth="1"/>
    <col min="7696" max="7939" width="13.140625" style="114"/>
    <col min="7940" max="7940" width="8.42578125" style="114" customWidth="1"/>
    <col min="7941" max="7941" width="52.42578125" style="114" customWidth="1"/>
    <col min="7942" max="7942" width="3.28515625" style="114" customWidth="1"/>
    <col min="7943" max="7943" width="15" style="114" customWidth="1"/>
    <col min="7944" max="7944" width="3" style="114" customWidth="1"/>
    <col min="7945" max="7945" width="30.42578125" style="114" customWidth="1"/>
    <col min="7946" max="7949" width="13.140625" style="114" customWidth="1"/>
    <col min="7950" max="7950" width="7.5703125" style="114" customWidth="1"/>
    <col min="7951" max="7951" width="3" style="114" customWidth="1"/>
    <col min="7952" max="8195" width="13.140625" style="114"/>
    <col min="8196" max="8196" width="8.42578125" style="114" customWidth="1"/>
    <col min="8197" max="8197" width="52.42578125" style="114" customWidth="1"/>
    <col min="8198" max="8198" width="3.28515625" style="114" customWidth="1"/>
    <col min="8199" max="8199" width="15" style="114" customWidth="1"/>
    <col min="8200" max="8200" width="3" style="114" customWidth="1"/>
    <col min="8201" max="8201" width="30.42578125" style="114" customWidth="1"/>
    <col min="8202" max="8205" width="13.140625" style="114" customWidth="1"/>
    <col min="8206" max="8206" width="7.5703125" style="114" customWidth="1"/>
    <col min="8207" max="8207" width="3" style="114" customWidth="1"/>
    <col min="8208" max="8451" width="13.140625" style="114"/>
    <col min="8452" max="8452" width="8.42578125" style="114" customWidth="1"/>
    <col min="8453" max="8453" width="52.42578125" style="114" customWidth="1"/>
    <col min="8454" max="8454" width="3.28515625" style="114" customWidth="1"/>
    <col min="8455" max="8455" width="15" style="114" customWidth="1"/>
    <col min="8456" max="8456" width="3" style="114" customWidth="1"/>
    <col min="8457" max="8457" width="30.42578125" style="114" customWidth="1"/>
    <col min="8458" max="8461" width="13.140625" style="114" customWidth="1"/>
    <col min="8462" max="8462" width="7.5703125" style="114" customWidth="1"/>
    <col min="8463" max="8463" width="3" style="114" customWidth="1"/>
    <col min="8464" max="8707" width="13.140625" style="114"/>
    <col min="8708" max="8708" width="8.42578125" style="114" customWidth="1"/>
    <col min="8709" max="8709" width="52.42578125" style="114" customWidth="1"/>
    <col min="8710" max="8710" width="3.28515625" style="114" customWidth="1"/>
    <col min="8711" max="8711" width="15" style="114" customWidth="1"/>
    <col min="8712" max="8712" width="3" style="114" customWidth="1"/>
    <col min="8713" max="8713" width="30.42578125" style="114" customWidth="1"/>
    <col min="8714" max="8717" width="13.140625" style="114" customWidth="1"/>
    <col min="8718" max="8718" width="7.5703125" style="114" customWidth="1"/>
    <col min="8719" max="8719" width="3" style="114" customWidth="1"/>
    <col min="8720" max="8963" width="13.140625" style="114"/>
    <col min="8964" max="8964" width="8.42578125" style="114" customWidth="1"/>
    <col min="8965" max="8965" width="52.42578125" style="114" customWidth="1"/>
    <col min="8966" max="8966" width="3.28515625" style="114" customWidth="1"/>
    <col min="8967" max="8967" width="15" style="114" customWidth="1"/>
    <col min="8968" max="8968" width="3" style="114" customWidth="1"/>
    <col min="8969" max="8969" width="30.42578125" style="114" customWidth="1"/>
    <col min="8970" max="8973" width="13.140625" style="114" customWidth="1"/>
    <col min="8974" max="8974" width="7.5703125" style="114" customWidth="1"/>
    <col min="8975" max="8975" width="3" style="114" customWidth="1"/>
    <col min="8976" max="9219" width="13.140625" style="114"/>
    <col min="9220" max="9220" width="8.42578125" style="114" customWidth="1"/>
    <col min="9221" max="9221" width="52.42578125" style="114" customWidth="1"/>
    <col min="9222" max="9222" width="3.28515625" style="114" customWidth="1"/>
    <col min="9223" max="9223" width="15" style="114" customWidth="1"/>
    <col min="9224" max="9224" width="3" style="114" customWidth="1"/>
    <col min="9225" max="9225" width="30.42578125" style="114" customWidth="1"/>
    <col min="9226" max="9229" width="13.140625" style="114" customWidth="1"/>
    <col min="9230" max="9230" width="7.5703125" style="114" customWidth="1"/>
    <col min="9231" max="9231" width="3" style="114" customWidth="1"/>
    <col min="9232" max="9475" width="13.140625" style="114"/>
    <col min="9476" max="9476" width="8.42578125" style="114" customWidth="1"/>
    <col min="9477" max="9477" width="52.42578125" style="114" customWidth="1"/>
    <col min="9478" max="9478" width="3.28515625" style="114" customWidth="1"/>
    <col min="9479" max="9479" width="15" style="114" customWidth="1"/>
    <col min="9480" max="9480" width="3" style="114" customWidth="1"/>
    <col min="9481" max="9481" width="30.42578125" style="114" customWidth="1"/>
    <col min="9482" max="9485" width="13.140625" style="114" customWidth="1"/>
    <col min="9486" max="9486" width="7.5703125" style="114" customWidth="1"/>
    <col min="9487" max="9487" width="3" style="114" customWidth="1"/>
    <col min="9488" max="9731" width="13.140625" style="114"/>
    <col min="9732" max="9732" width="8.42578125" style="114" customWidth="1"/>
    <col min="9733" max="9733" width="52.42578125" style="114" customWidth="1"/>
    <col min="9734" max="9734" width="3.28515625" style="114" customWidth="1"/>
    <col min="9735" max="9735" width="15" style="114" customWidth="1"/>
    <col min="9736" max="9736" width="3" style="114" customWidth="1"/>
    <col min="9737" max="9737" width="30.42578125" style="114" customWidth="1"/>
    <col min="9738" max="9741" width="13.140625" style="114" customWidth="1"/>
    <col min="9742" max="9742" width="7.5703125" style="114" customWidth="1"/>
    <col min="9743" max="9743" width="3" style="114" customWidth="1"/>
    <col min="9744" max="9987" width="13.140625" style="114"/>
    <col min="9988" max="9988" width="8.42578125" style="114" customWidth="1"/>
    <col min="9989" max="9989" width="52.42578125" style="114" customWidth="1"/>
    <col min="9990" max="9990" width="3.28515625" style="114" customWidth="1"/>
    <col min="9991" max="9991" width="15" style="114" customWidth="1"/>
    <col min="9992" max="9992" width="3" style="114" customWidth="1"/>
    <col min="9993" max="9993" width="30.42578125" style="114" customWidth="1"/>
    <col min="9994" max="9997" width="13.140625" style="114" customWidth="1"/>
    <col min="9998" max="9998" width="7.5703125" style="114" customWidth="1"/>
    <col min="9999" max="9999" width="3" style="114" customWidth="1"/>
    <col min="10000" max="10243" width="13.140625" style="114"/>
    <col min="10244" max="10244" width="8.42578125" style="114" customWidth="1"/>
    <col min="10245" max="10245" width="52.42578125" style="114" customWidth="1"/>
    <col min="10246" max="10246" width="3.28515625" style="114" customWidth="1"/>
    <col min="10247" max="10247" width="15" style="114" customWidth="1"/>
    <col min="10248" max="10248" width="3" style="114" customWidth="1"/>
    <col min="10249" max="10249" width="30.42578125" style="114" customWidth="1"/>
    <col min="10250" max="10253" width="13.140625" style="114" customWidth="1"/>
    <col min="10254" max="10254" width="7.5703125" style="114" customWidth="1"/>
    <col min="10255" max="10255" width="3" style="114" customWidth="1"/>
    <col min="10256" max="10499" width="13.140625" style="114"/>
    <col min="10500" max="10500" width="8.42578125" style="114" customWidth="1"/>
    <col min="10501" max="10501" width="52.42578125" style="114" customWidth="1"/>
    <col min="10502" max="10502" width="3.28515625" style="114" customWidth="1"/>
    <col min="10503" max="10503" width="15" style="114" customWidth="1"/>
    <col min="10504" max="10504" width="3" style="114" customWidth="1"/>
    <col min="10505" max="10505" width="30.42578125" style="114" customWidth="1"/>
    <col min="10506" max="10509" width="13.140625" style="114" customWidth="1"/>
    <col min="10510" max="10510" width="7.5703125" style="114" customWidth="1"/>
    <col min="10511" max="10511" width="3" style="114" customWidth="1"/>
    <col min="10512" max="10755" width="13.140625" style="114"/>
    <col min="10756" max="10756" width="8.42578125" style="114" customWidth="1"/>
    <col min="10757" max="10757" width="52.42578125" style="114" customWidth="1"/>
    <col min="10758" max="10758" width="3.28515625" style="114" customWidth="1"/>
    <col min="10759" max="10759" width="15" style="114" customWidth="1"/>
    <col min="10760" max="10760" width="3" style="114" customWidth="1"/>
    <col min="10761" max="10761" width="30.42578125" style="114" customWidth="1"/>
    <col min="10762" max="10765" width="13.140625" style="114" customWidth="1"/>
    <col min="10766" max="10766" width="7.5703125" style="114" customWidth="1"/>
    <col min="10767" max="10767" width="3" style="114" customWidth="1"/>
    <col min="10768" max="11011" width="13.140625" style="114"/>
    <col min="11012" max="11012" width="8.42578125" style="114" customWidth="1"/>
    <col min="11013" max="11013" width="52.42578125" style="114" customWidth="1"/>
    <col min="11014" max="11014" width="3.28515625" style="114" customWidth="1"/>
    <col min="11015" max="11015" width="15" style="114" customWidth="1"/>
    <col min="11016" max="11016" width="3" style="114" customWidth="1"/>
    <col min="11017" max="11017" width="30.42578125" style="114" customWidth="1"/>
    <col min="11018" max="11021" width="13.140625" style="114" customWidth="1"/>
    <col min="11022" max="11022" width="7.5703125" style="114" customWidth="1"/>
    <col min="11023" max="11023" width="3" style="114" customWidth="1"/>
    <col min="11024" max="11267" width="13.140625" style="114"/>
    <col min="11268" max="11268" width="8.42578125" style="114" customWidth="1"/>
    <col min="11269" max="11269" width="52.42578125" style="114" customWidth="1"/>
    <col min="11270" max="11270" width="3.28515625" style="114" customWidth="1"/>
    <col min="11271" max="11271" width="15" style="114" customWidth="1"/>
    <col min="11272" max="11272" width="3" style="114" customWidth="1"/>
    <col min="11273" max="11273" width="30.42578125" style="114" customWidth="1"/>
    <col min="11274" max="11277" width="13.140625" style="114" customWidth="1"/>
    <col min="11278" max="11278" width="7.5703125" style="114" customWidth="1"/>
    <col min="11279" max="11279" width="3" style="114" customWidth="1"/>
    <col min="11280" max="11523" width="13.140625" style="114"/>
    <col min="11524" max="11524" width="8.42578125" style="114" customWidth="1"/>
    <col min="11525" max="11525" width="52.42578125" style="114" customWidth="1"/>
    <col min="11526" max="11526" width="3.28515625" style="114" customWidth="1"/>
    <col min="11527" max="11527" width="15" style="114" customWidth="1"/>
    <col min="11528" max="11528" width="3" style="114" customWidth="1"/>
    <col min="11529" max="11529" width="30.42578125" style="114" customWidth="1"/>
    <col min="11530" max="11533" width="13.140625" style="114" customWidth="1"/>
    <col min="11534" max="11534" width="7.5703125" style="114" customWidth="1"/>
    <col min="11535" max="11535" width="3" style="114" customWidth="1"/>
    <col min="11536" max="11779" width="13.140625" style="114"/>
    <col min="11780" max="11780" width="8.42578125" style="114" customWidth="1"/>
    <col min="11781" max="11781" width="52.42578125" style="114" customWidth="1"/>
    <col min="11782" max="11782" width="3.28515625" style="114" customWidth="1"/>
    <col min="11783" max="11783" width="15" style="114" customWidth="1"/>
    <col min="11784" max="11784" width="3" style="114" customWidth="1"/>
    <col min="11785" max="11785" width="30.42578125" style="114" customWidth="1"/>
    <col min="11786" max="11789" width="13.140625" style="114" customWidth="1"/>
    <col min="11790" max="11790" width="7.5703125" style="114" customWidth="1"/>
    <col min="11791" max="11791" width="3" style="114" customWidth="1"/>
    <col min="11792" max="12035" width="13.140625" style="114"/>
    <col min="12036" max="12036" width="8.42578125" style="114" customWidth="1"/>
    <col min="12037" max="12037" width="52.42578125" style="114" customWidth="1"/>
    <col min="12038" max="12038" width="3.28515625" style="114" customWidth="1"/>
    <col min="12039" max="12039" width="15" style="114" customWidth="1"/>
    <col min="12040" max="12040" width="3" style="114" customWidth="1"/>
    <col min="12041" max="12041" width="30.42578125" style="114" customWidth="1"/>
    <col min="12042" max="12045" width="13.140625" style="114" customWidth="1"/>
    <col min="12046" max="12046" width="7.5703125" style="114" customWidth="1"/>
    <col min="12047" max="12047" width="3" style="114" customWidth="1"/>
    <col min="12048" max="12291" width="13.140625" style="114"/>
    <col min="12292" max="12292" width="8.42578125" style="114" customWidth="1"/>
    <col min="12293" max="12293" width="52.42578125" style="114" customWidth="1"/>
    <col min="12294" max="12294" width="3.28515625" style="114" customWidth="1"/>
    <col min="12295" max="12295" width="15" style="114" customWidth="1"/>
    <col min="12296" max="12296" width="3" style="114" customWidth="1"/>
    <col min="12297" max="12297" width="30.42578125" style="114" customWidth="1"/>
    <col min="12298" max="12301" width="13.140625" style="114" customWidth="1"/>
    <col min="12302" max="12302" width="7.5703125" style="114" customWidth="1"/>
    <col min="12303" max="12303" width="3" style="114" customWidth="1"/>
    <col min="12304" max="12547" width="13.140625" style="114"/>
    <col min="12548" max="12548" width="8.42578125" style="114" customWidth="1"/>
    <col min="12549" max="12549" width="52.42578125" style="114" customWidth="1"/>
    <col min="12550" max="12550" width="3.28515625" style="114" customWidth="1"/>
    <col min="12551" max="12551" width="15" style="114" customWidth="1"/>
    <col min="12552" max="12552" width="3" style="114" customWidth="1"/>
    <col min="12553" max="12553" width="30.42578125" style="114" customWidth="1"/>
    <col min="12554" max="12557" width="13.140625" style="114" customWidth="1"/>
    <col min="12558" max="12558" width="7.5703125" style="114" customWidth="1"/>
    <col min="12559" max="12559" width="3" style="114" customWidth="1"/>
    <col min="12560" max="12803" width="13.140625" style="114"/>
    <col min="12804" max="12804" width="8.42578125" style="114" customWidth="1"/>
    <col min="12805" max="12805" width="52.42578125" style="114" customWidth="1"/>
    <col min="12806" max="12806" width="3.28515625" style="114" customWidth="1"/>
    <col min="12807" max="12807" width="15" style="114" customWidth="1"/>
    <col min="12808" max="12808" width="3" style="114" customWidth="1"/>
    <col min="12809" max="12809" width="30.42578125" style="114" customWidth="1"/>
    <col min="12810" max="12813" width="13.140625" style="114" customWidth="1"/>
    <col min="12814" max="12814" width="7.5703125" style="114" customWidth="1"/>
    <col min="12815" max="12815" width="3" style="114" customWidth="1"/>
    <col min="12816" max="13059" width="13.140625" style="114"/>
    <col min="13060" max="13060" width="8.42578125" style="114" customWidth="1"/>
    <col min="13061" max="13061" width="52.42578125" style="114" customWidth="1"/>
    <col min="13062" max="13062" width="3.28515625" style="114" customWidth="1"/>
    <col min="13063" max="13063" width="15" style="114" customWidth="1"/>
    <col min="13064" max="13064" width="3" style="114" customWidth="1"/>
    <col min="13065" max="13065" width="30.42578125" style="114" customWidth="1"/>
    <col min="13066" max="13069" width="13.140625" style="114" customWidth="1"/>
    <col min="13070" max="13070" width="7.5703125" style="114" customWidth="1"/>
    <col min="13071" max="13071" width="3" style="114" customWidth="1"/>
    <col min="13072" max="13315" width="13.140625" style="114"/>
    <col min="13316" max="13316" width="8.42578125" style="114" customWidth="1"/>
    <col min="13317" max="13317" width="52.42578125" style="114" customWidth="1"/>
    <col min="13318" max="13318" width="3.28515625" style="114" customWidth="1"/>
    <col min="13319" max="13319" width="15" style="114" customWidth="1"/>
    <col min="13320" max="13320" width="3" style="114" customWidth="1"/>
    <col min="13321" max="13321" width="30.42578125" style="114" customWidth="1"/>
    <col min="13322" max="13325" width="13.140625" style="114" customWidth="1"/>
    <col min="13326" max="13326" width="7.5703125" style="114" customWidth="1"/>
    <col min="13327" max="13327" width="3" style="114" customWidth="1"/>
    <col min="13328" max="13571" width="13.140625" style="114"/>
    <col min="13572" max="13572" width="8.42578125" style="114" customWidth="1"/>
    <col min="13573" max="13573" width="52.42578125" style="114" customWidth="1"/>
    <col min="13574" max="13574" width="3.28515625" style="114" customWidth="1"/>
    <col min="13575" max="13575" width="15" style="114" customWidth="1"/>
    <col min="13576" max="13576" width="3" style="114" customWidth="1"/>
    <col min="13577" max="13577" width="30.42578125" style="114" customWidth="1"/>
    <col min="13578" max="13581" width="13.140625" style="114" customWidth="1"/>
    <col min="13582" max="13582" width="7.5703125" style="114" customWidth="1"/>
    <col min="13583" max="13583" width="3" style="114" customWidth="1"/>
    <col min="13584" max="13827" width="13.140625" style="114"/>
    <col min="13828" max="13828" width="8.42578125" style="114" customWidth="1"/>
    <col min="13829" max="13829" width="52.42578125" style="114" customWidth="1"/>
    <col min="13830" max="13830" width="3.28515625" style="114" customWidth="1"/>
    <col min="13831" max="13831" width="15" style="114" customWidth="1"/>
    <col min="13832" max="13832" width="3" style="114" customWidth="1"/>
    <col min="13833" max="13833" width="30.42578125" style="114" customWidth="1"/>
    <col min="13834" max="13837" width="13.140625" style="114" customWidth="1"/>
    <col min="13838" max="13838" width="7.5703125" style="114" customWidth="1"/>
    <col min="13839" max="13839" width="3" style="114" customWidth="1"/>
    <col min="13840" max="14083" width="13.140625" style="114"/>
    <col min="14084" max="14084" width="8.42578125" style="114" customWidth="1"/>
    <col min="14085" max="14085" width="52.42578125" style="114" customWidth="1"/>
    <col min="14086" max="14086" width="3.28515625" style="114" customWidth="1"/>
    <col min="14087" max="14087" width="15" style="114" customWidth="1"/>
    <col min="14088" max="14088" width="3" style="114" customWidth="1"/>
    <col min="14089" max="14089" width="30.42578125" style="114" customWidth="1"/>
    <col min="14090" max="14093" width="13.140625" style="114" customWidth="1"/>
    <col min="14094" max="14094" width="7.5703125" style="114" customWidth="1"/>
    <col min="14095" max="14095" width="3" style="114" customWidth="1"/>
    <col min="14096" max="14339" width="13.140625" style="114"/>
    <col min="14340" max="14340" width="8.42578125" style="114" customWidth="1"/>
    <col min="14341" max="14341" width="52.42578125" style="114" customWidth="1"/>
    <col min="14342" max="14342" width="3.28515625" style="114" customWidth="1"/>
    <col min="14343" max="14343" width="15" style="114" customWidth="1"/>
    <col min="14344" max="14344" width="3" style="114" customWidth="1"/>
    <col min="14345" max="14345" width="30.42578125" style="114" customWidth="1"/>
    <col min="14346" max="14349" width="13.140625" style="114" customWidth="1"/>
    <col min="14350" max="14350" width="7.5703125" style="114" customWidth="1"/>
    <col min="14351" max="14351" width="3" style="114" customWidth="1"/>
    <col min="14352" max="14595" width="13.140625" style="114"/>
    <col min="14596" max="14596" width="8.42578125" style="114" customWidth="1"/>
    <col min="14597" max="14597" width="52.42578125" style="114" customWidth="1"/>
    <col min="14598" max="14598" width="3.28515625" style="114" customWidth="1"/>
    <col min="14599" max="14599" width="15" style="114" customWidth="1"/>
    <col min="14600" max="14600" width="3" style="114" customWidth="1"/>
    <col min="14601" max="14601" width="30.42578125" style="114" customWidth="1"/>
    <col min="14602" max="14605" width="13.140625" style="114" customWidth="1"/>
    <col min="14606" max="14606" width="7.5703125" style="114" customWidth="1"/>
    <col min="14607" max="14607" width="3" style="114" customWidth="1"/>
    <col min="14608" max="14851" width="13.140625" style="114"/>
    <col min="14852" max="14852" width="8.42578125" style="114" customWidth="1"/>
    <col min="14853" max="14853" width="52.42578125" style="114" customWidth="1"/>
    <col min="14854" max="14854" width="3.28515625" style="114" customWidth="1"/>
    <col min="14855" max="14855" width="15" style="114" customWidth="1"/>
    <col min="14856" max="14856" width="3" style="114" customWidth="1"/>
    <col min="14857" max="14857" width="30.42578125" style="114" customWidth="1"/>
    <col min="14858" max="14861" width="13.140625" style="114" customWidth="1"/>
    <col min="14862" max="14862" width="7.5703125" style="114" customWidth="1"/>
    <col min="14863" max="14863" width="3" style="114" customWidth="1"/>
    <col min="14864" max="15107" width="13.140625" style="114"/>
    <col min="15108" max="15108" width="8.42578125" style="114" customWidth="1"/>
    <col min="15109" max="15109" width="52.42578125" style="114" customWidth="1"/>
    <col min="15110" max="15110" width="3.28515625" style="114" customWidth="1"/>
    <col min="15111" max="15111" width="15" style="114" customWidth="1"/>
    <col min="15112" max="15112" width="3" style="114" customWidth="1"/>
    <col min="15113" max="15113" width="30.42578125" style="114" customWidth="1"/>
    <col min="15114" max="15117" width="13.140625" style="114" customWidth="1"/>
    <col min="15118" max="15118" width="7.5703125" style="114" customWidth="1"/>
    <col min="15119" max="15119" width="3" style="114" customWidth="1"/>
    <col min="15120" max="15363" width="13.140625" style="114"/>
    <col min="15364" max="15364" width="8.42578125" style="114" customWidth="1"/>
    <col min="15365" max="15365" width="52.42578125" style="114" customWidth="1"/>
    <col min="15366" max="15366" width="3.28515625" style="114" customWidth="1"/>
    <col min="15367" max="15367" width="15" style="114" customWidth="1"/>
    <col min="15368" max="15368" width="3" style="114" customWidth="1"/>
    <col min="15369" max="15369" width="30.42578125" style="114" customWidth="1"/>
    <col min="15370" max="15373" width="13.140625" style="114" customWidth="1"/>
    <col min="15374" max="15374" width="7.5703125" style="114" customWidth="1"/>
    <col min="15375" max="15375" width="3" style="114" customWidth="1"/>
    <col min="15376" max="15619" width="13.140625" style="114"/>
    <col min="15620" max="15620" width="8.42578125" style="114" customWidth="1"/>
    <col min="15621" max="15621" width="52.42578125" style="114" customWidth="1"/>
    <col min="15622" max="15622" width="3.28515625" style="114" customWidth="1"/>
    <col min="15623" max="15623" width="15" style="114" customWidth="1"/>
    <col min="15624" max="15624" width="3" style="114" customWidth="1"/>
    <col min="15625" max="15625" width="30.42578125" style="114" customWidth="1"/>
    <col min="15626" max="15629" width="13.140625" style="114" customWidth="1"/>
    <col min="15630" max="15630" width="7.5703125" style="114" customWidth="1"/>
    <col min="15631" max="15631" width="3" style="114" customWidth="1"/>
    <col min="15632" max="15875" width="13.140625" style="114"/>
    <col min="15876" max="15876" width="8.42578125" style="114" customWidth="1"/>
    <col min="15877" max="15877" width="52.42578125" style="114" customWidth="1"/>
    <col min="15878" max="15878" width="3.28515625" style="114" customWidth="1"/>
    <col min="15879" max="15879" width="15" style="114" customWidth="1"/>
    <col min="15880" max="15880" width="3" style="114" customWidth="1"/>
    <col min="15881" max="15881" width="30.42578125" style="114" customWidth="1"/>
    <col min="15882" max="15885" width="13.140625" style="114" customWidth="1"/>
    <col min="15886" max="15886" width="7.5703125" style="114" customWidth="1"/>
    <col min="15887" max="15887" width="3" style="114" customWidth="1"/>
    <col min="15888" max="16131" width="13.140625" style="114"/>
    <col min="16132" max="16132" width="8.42578125" style="114" customWidth="1"/>
    <col min="16133" max="16133" width="52.42578125" style="114" customWidth="1"/>
    <col min="16134" max="16134" width="3.28515625" style="114" customWidth="1"/>
    <col min="16135" max="16135" width="15" style="114" customWidth="1"/>
    <col min="16136" max="16136" width="3" style="114" customWidth="1"/>
    <col min="16137" max="16137" width="30.42578125" style="114" customWidth="1"/>
    <col min="16138" max="16141" width="13.140625" style="114" customWidth="1"/>
    <col min="16142" max="16142" width="7.5703125" style="114" customWidth="1"/>
    <col min="16143" max="16143" width="3" style="114" customWidth="1"/>
    <col min="16144" max="16384" width="13.140625" style="114"/>
  </cols>
  <sheetData>
    <row r="1" spans="1:8" ht="33.75">
      <c r="A1" s="142"/>
      <c r="B1" s="197" t="s">
        <v>142</v>
      </c>
      <c r="C1" s="197"/>
      <c r="D1" s="197"/>
      <c r="E1" s="197"/>
      <c r="F1" s="197"/>
      <c r="G1" s="197"/>
    </row>
    <row r="2" spans="1:8" ht="15.75">
      <c r="A2" s="142"/>
      <c r="B2" s="198"/>
      <c r="C2" s="198"/>
      <c r="D2" s="198"/>
      <c r="E2" s="143"/>
      <c r="F2" s="143"/>
      <c r="G2" s="144"/>
    </row>
    <row r="3" spans="1:8" ht="26.25">
      <c r="A3" s="142"/>
      <c r="B3" s="145"/>
      <c r="C3" s="145"/>
      <c r="D3" s="146"/>
      <c r="E3" s="146"/>
      <c r="F3" s="146"/>
      <c r="G3" s="144"/>
    </row>
    <row r="4" spans="1:8" ht="15.75">
      <c r="A4" s="146"/>
      <c r="B4" s="183" t="s">
        <v>36</v>
      </c>
      <c r="C4" s="147"/>
      <c r="D4" s="142"/>
      <c r="E4" s="142"/>
      <c r="F4" s="142"/>
      <c r="G4" s="144"/>
    </row>
    <row r="5" spans="1:8" s="116" customFormat="1" ht="24.75" customHeight="1">
      <c r="A5" s="146"/>
      <c r="B5" s="199" t="s">
        <v>128</v>
      </c>
      <c r="C5" s="200"/>
      <c r="D5" s="200"/>
      <c r="E5" s="200"/>
      <c r="F5" s="200"/>
      <c r="G5" s="201"/>
    </row>
    <row r="6" spans="1:8" s="116" customFormat="1" ht="24.75" customHeight="1">
      <c r="A6" s="146"/>
      <c r="B6" s="202" t="s">
        <v>129</v>
      </c>
      <c r="C6" s="203"/>
      <c r="D6" s="203"/>
      <c r="E6" s="203"/>
      <c r="F6" s="203"/>
      <c r="G6" s="204"/>
    </row>
    <row r="7" spans="1:8" s="116" customFormat="1" ht="24.75" customHeight="1">
      <c r="A7" s="146"/>
      <c r="B7" s="189" t="s">
        <v>177</v>
      </c>
      <c r="C7" s="190"/>
      <c r="D7" s="190"/>
      <c r="E7" s="190"/>
      <c r="F7" s="190"/>
      <c r="G7" s="191"/>
    </row>
    <row r="8" spans="1:8" ht="8.25" customHeight="1">
      <c r="A8" s="142"/>
      <c r="B8" s="148"/>
      <c r="C8" s="148"/>
      <c r="D8" s="149"/>
      <c r="E8" s="149"/>
      <c r="F8" s="149"/>
      <c r="G8" s="150"/>
    </row>
    <row r="9" spans="1:8" s="116" customFormat="1" ht="23.25" customHeight="1">
      <c r="A9" s="146"/>
      <c r="B9" s="205"/>
      <c r="C9" s="205"/>
      <c r="D9" s="205"/>
      <c r="E9" s="205"/>
      <c r="F9" s="205"/>
      <c r="G9" s="205"/>
      <c r="H9" s="205"/>
    </row>
    <row r="10" spans="1:8" s="116" customFormat="1" ht="8.25" customHeight="1">
      <c r="A10" s="146"/>
      <c r="B10" s="151"/>
      <c r="C10" s="151"/>
      <c r="D10" s="151"/>
      <c r="E10" s="151"/>
      <c r="F10" s="151"/>
      <c r="G10" s="151"/>
      <c r="H10" s="151"/>
    </row>
    <row r="11" spans="1:8" ht="42.95" customHeight="1">
      <c r="A11" s="146"/>
      <c r="B11" s="196" t="s">
        <v>178</v>
      </c>
      <c r="C11" s="196"/>
      <c r="D11" s="196"/>
      <c r="E11" s="196"/>
      <c r="F11" s="196"/>
      <c r="G11" s="196"/>
    </row>
    <row r="12" spans="1:8" ht="15.75">
      <c r="A12" s="142"/>
      <c r="B12" s="193" t="s">
        <v>143</v>
      </c>
      <c r="C12" s="193"/>
      <c r="D12" s="193"/>
      <c r="E12" s="193"/>
      <c r="F12" s="193"/>
      <c r="G12" s="193"/>
    </row>
    <row r="13" spans="1:8" ht="15.75">
      <c r="A13" s="142"/>
      <c r="B13" s="149"/>
      <c r="C13" s="149"/>
      <c r="D13" s="149"/>
      <c r="E13" s="149"/>
      <c r="F13" s="149"/>
      <c r="G13" s="150"/>
    </row>
    <row r="14" spans="1:8" ht="15.75" customHeight="1">
      <c r="A14" s="142"/>
      <c r="B14" s="194" t="s">
        <v>34</v>
      </c>
      <c r="C14" s="194"/>
      <c r="D14" s="194"/>
      <c r="E14" s="194"/>
      <c r="F14" s="194"/>
      <c r="G14" s="194"/>
    </row>
    <row r="15" spans="1:8" ht="23.25" customHeight="1">
      <c r="A15" s="152"/>
      <c r="B15" s="153" t="str">
        <f>Safnblað!C36</f>
        <v>Reglubundið eftirlit, heild</v>
      </c>
      <c r="C15" s="153"/>
      <c r="D15" s="149"/>
      <c r="E15" s="149"/>
      <c r="F15" s="149"/>
      <c r="G15" s="184">
        <f>Safnblað!D36</f>
        <v>0</v>
      </c>
    </row>
    <row r="16" spans="1:8" ht="23.25" customHeight="1">
      <c r="A16" s="152"/>
      <c r="B16" s="153" t="str">
        <f>Safnblað!C39</f>
        <v>Bilanir og viðgerðir, heild</v>
      </c>
      <c r="C16" s="153"/>
      <c r="D16" s="149"/>
      <c r="E16" s="149"/>
      <c r="F16" s="149"/>
      <c r="G16" s="184">
        <f>Safnblað!D39</f>
        <v>0</v>
      </c>
    </row>
    <row r="17" spans="1:15" ht="15.75">
      <c r="A17" s="142"/>
      <c r="B17" s="154"/>
      <c r="C17" s="154"/>
      <c r="D17" s="155"/>
      <c r="E17" s="155"/>
      <c r="F17" s="155"/>
      <c r="G17" s="150"/>
    </row>
    <row r="18" spans="1:15" ht="21.75" customHeight="1" thickBot="1">
      <c r="A18" s="142"/>
      <c r="B18" s="156" t="s">
        <v>154</v>
      </c>
      <c r="C18" s="156"/>
      <c r="F18" s="186" t="str">
        <f>IF(SUM(G15:G16)=0,"",SUM(G15:G16))</f>
        <v/>
      </c>
      <c r="G18" s="186"/>
    </row>
    <row r="19" spans="1:15" ht="16.5" thickTop="1">
      <c r="A19" s="142"/>
      <c r="B19" s="157" t="s">
        <v>35</v>
      </c>
      <c r="C19" s="157"/>
      <c r="D19" s="155"/>
      <c r="E19" s="155"/>
      <c r="F19" s="155"/>
      <c r="G19" s="158"/>
    </row>
    <row r="20" spans="1:15" ht="60" customHeight="1">
      <c r="A20" s="142"/>
      <c r="B20" s="210"/>
      <c r="C20" s="210"/>
      <c r="D20" s="210"/>
      <c r="E20" s="210"/>
      <c r="F20" s="210"/>
      <c r="G20" s="210"/>
    </row>
    <row r="21" spans="1:15" ht="16.5" customHeight="1">
      <c r="A21" s="146"/>
      <c r="B21" s="159" t="s">
        <v>33</v>
      </c>
      <c r="C21" s="160"/>
      <c r="D21" s="155"/>
      <c r="E21" s="155"/>
      <c r="F21" s="155"/>
      <c r="G21" s="150"/>
    </row>
    <row r="22" spans="1:15" s="163" customFormat="1" ht="8.1" customHeight="1">
      <c r="A22" s="161"/>
      <c r="B22" s="162"/>
      <c r="C22" s="162"/>
      <c r="D22" s="162"/>
      <c r="E22" s="162"/>
      <c r="F22" s="162"/>
      <c r="G22" s="162"/>
    </row>
    <row r="23" spans="1:15" ht="19.5" customHeight="1">
      <c r="A23" s="146"/>
      <c r="B23" s="164" t="s">
        <v>144</v>
      </c>
      <c r="C23" s="165" t="s">
        <v>145</v>
      </c>
      <c r="D23" s="166"/>
      <c r="E23" s="167" t="s">
        <v>146</v>
      </c>
      <c r="F23" s="166"/>
      <c r="M23" s="168"/>
      <c r="N23" s="169"/>
      <c r="O23" s="168"/>
    </row>
    <row r="24" spans="1:15" ht="26.25" customHeight="1">
      <c r="A24" s="142"/>
      <c r="B24" s="170" t="s">
        <v>147</v>
      </c>
      <c r="C24" s="195"/>
      <c r="D24" s="195"/>
      <c r="E24" s="195"/>
      <c r="F24" s="195"/>
      <c r="G24" s="195"/>
      <c r="M24" s="168"/>
      <c r="N24" s="169"/>
      <c r="O24" s="168"/>
    </row>
    <row r="25" spans="1:15" ht="8.1" customHeight="1">
      <c r="A25" s="142"/>
      <c r="B25" s="149"/>
      <c r="C25" s="149"/>
      <c r="D25" s="155"/>
      <c r="E25" s="155"/>
      <c r="F25" s="155"/>
      <c r="G25" s="150"/>
    </row>
    <row r="26" spans="1:15" ht="20.100000000000001" customHeight="1">
      <c r="A26" s="142"/>
      <c r="B26" s="187"/>
      <c r="C26" s="187"/>
      <c r="D26" s="187"/>
      <c r="E26" s="187"/>
      <c r="F26" s="187"/>
      <c r="G26" s="187"/>
    </row>
    <row r="27" spans="1:15" ht="15.75">
      <c r="A27" s="142"/>
      <c r="B27" s="171" t="s">
        <v>31</v>
      </c>
      <c r="C27" s="172"/>
      <c r="D27" s="150"/>
      <c r="E27" s="150"/>
      <c r="F27" s="150"/>
      <c r="G27" s="150"/>
    </row>
    <row r="28" spans="1:15" ht="8.1" customHeight="1">
      <c r="A28" s="142"/>
      <c r="B28" s="173"/>
      <c r="C28" s="172"/>
      <c r="D28" s="150"/>
      <c r="E28" s="150"/>
      <c r="F28" s="150"/>
      <c r="G28" s="150"/>
    </row>
    <row r="29" spans="1:15" ht="20.100000000000001" customHeight="1">
      <c r="A29" s="142"/>
      <c r="B29" s="187"/>
      <c r="C29" s="187"/>
      <c r="D29" s="187"/>
      <c r="E29" s="187"/>
      <c r="F29" s="187"/>
      <c r="G29" s="187"/>
    </row>
    <row r="30" spans="1:15" ht="15.75">
      <c r="A30" s="142"/>
      <c r="B30" s="171" t="s">
        <v>32</v>
      </c>
      <c r="C30" s="172"/>
      <c r="D30" s="150"/>
      <c r="E30" s="150"/>
      <c r="F30" s="150"/>
      <c r="G30" s="150"/>
    </row>
    <row r="31" spans="1:15" ht="8.1" customHeight="1">
      <c r="A31" s="142"/>
      <c r="B31" s="174"/>
      <c r="C31" s="174"/>
      <c r="D31" s="175"/>
      <c r="E31" s="175"/>
      <c r="F31" s="175"/>
      <c r="G31" s="175"/>
    </row>
    <row r="32" spans="1:15" ht="20.100000000000001" customHeight="1">
      <c r="A32" s="142"/>
      <c r="B32" s="187"/>
      <c r="C32" s="187"/>
      <c r="D32" s="187"/>
      <c r="E32" s="187"/>
      <c r="F32" s="187"/>
      <c r="G32" s="187"/>
    </row>
    <row r="33" spans="1:7" ht="15.75">
      <c r="A33" s="142"/>
      <c r="B33" s="171" t="s">
        <v>148</v>
      </c>
      <c r="C33" s="172"/>
      <c r="D33" s="150"/>
      <c r="E33" s="150"/>
      <c r="F33" s="150"/>
      <c r="G33" s="150"/>
    </row>
    <row r="34" spans="1:7" ht="8.1" customHeight="1">
      <c r="A34" s="142"/>
      <c r="B34" s="173"/>
      <c r="C34" s="172"/>
      <c r="D34" s="150"/>
      <c r="E34" s="150"/>
      <c r="F34" s="150"/>
      <c r="G34" s="150"/>
    </row>
    <row r="35" spans="1:7" ht="20.100000000000001" customHeight="1">
      <c r="A35" s="142"/>
      <c r="B35" s="187"/>
      <c r="C35" s="187"/>
      <c r="D35" s="187"/>
      <c r="E35" s="187"/>
      <c r="F35" s="187"/>
      <c r="G35" s="187"/>
    </row>
    <row r="36" spans="1:7" ht="15.75">
      <c r="A36" s="142"/>
      <c r="B36" s="171" t="s">
        <v>149</v>
      </c>
      <c r="C36" s="172"/>
      <c r="D36" s="150"/>
      <c r="E36" s="150"/>
      <c r="F36" s="150"/>
      <c r="G36" s="150"/>
    </row>
    <row r="37" spans="1:7" ht="8.1" customHeight="1">
      <c r="A37" s="142"/>
      <c r="B37" s="173"/>
      <c r="C37" s="172"/>
      <c r="D37" s="150"/>
      <c r="E37" s="150"/>
      <c r="F37" s="150"/>
      <c r="G37" s="150"/>
    </row>
    <row r="38" spans="1:7" ht="20.100000000000001" customHeight="1">
      <c r="A38" s="142"/>
      <c r="B38" s="187"/>
      <c r="C38" s="187"/>
      <c r="D38" s="187"/>
      <c r="E38" s="187"/>
      <c r="F38" s="187"/>
      <c r="G38" s="187"/>
    </row>
    <row r="39" spans="1:7" ht="15.95" customHeight="1">
      <c r="A39" s="142"/>
      <c r="B39" s="171" t="s">
        <v>150</v>
      </c>
      <c r="C39" s="176"/>
      <c r="D39" s="150"/>
      <c r="E39" s="150"/>
      <c r="F39" s="150"/>
      <c r="G39" s="150"/>
    </row>
    <row r="40" spans="1:7" ht="6" customHeight="1">
      <c r="A40" s="142"/>
      <c r="B40" s="173"/>
      <c r="C40" s="176"/>
      <c r="D40" s="150"/>
      <c r="E40" s="150"/>
      <c r="F40" s="150"/>
      <c r="G40" s="150"/>
    </row>
    <row r="41" spans="1:7" ht="20.100000000000001" customHeight="1">
      <c r="A41" s="142"/>
      <c r="B41" s="185"/>
      <c r="C41" s="174"/>
      <c r="D41" s="187"/>
      <c r="E41" s="187"/>
      <c r="F41" s="187"/>
      <c r="G41" s="187"/>
    </row>
    <row r="42" spans="1:7" ht="15.95" customHeight="1">
      <c r="A42" s="142"/>
      <c r="B42" s="177" t="s">
        <v>151</v>
      </c>
      <c r="C42" s="178"/>
      <c r="D42" s="192" t="s">
        <v>203</v>
      </c>
      <c r="E42" s="192"/>
      <c r="F42" s="192"/>
      <c r="G42" s="192"/>
    </row>
    <row r="43" spans="1:7" ht="6" customHeight="1">
      <c r="A43" s="142"/>
      <c r="B43" s="173"/>
      <c r="C43" s="176"/>
      <c r="D43" s="150"/>
      <c r="E43" s="150"/>
      <c r="F43" s="150"/>
      <c r="G43" s="150"/>
    </row>
    <row r="44" spans="1:7" ht="20.100000000000001" customHeight="1">
      <c r="A44" s="142"/>
      <c r="B44" s="185"/>
      <c r="C44" s="174"/>
      <c r="D44" s="187"/>
      <c r="E44" s="187"/>
      <c r="F44" s="187"/>
      <c r="G44" s="187"/>
    </row>
    <row r="45" spans="1:7" ht="15.95" customHeight="1">
      <c r="A45" s="142"/>
      <c r="B45" s="177" t="s">
        <v>152</v>
      </c>
      <c r="C45" s="178"/>
      <c r="D45" s="188" t="s">
        <v>153</v>
      </c>
      <c r="E45" s="188"/>
      <c r="F45" s="188"/>
      <c r="G45" s="188"/>
    </row>
    <row r="46" spans="1:7" ht="15.75" customHeight="1">
      <c r="A46" s="142"/>
      <c r="B46" s="178"/>
      <c r="C46" s="178"/>
      <c r="D46" s="179"/>
      <c r="E46" s="179"/>
      <c r="F46" s="155"/>
      <c r="G46" s="150"/>
    </row>
    <row r="47" spans="1:7" ht="15.75">
      <c r="B47" s="122"/>
      <c r="C47" s="122"/>
      <c r="G47" s="120"/>
    </row>
    <row r="48" spans="1:7" ht="15.75">
      <c r="B48" s="122"/>
      <c r="C48" s="122"/>
      <c r="G48" s="120"/>
    </row>
    <row r="49" spans="1:7" ht="15.75">
      <c r="A49" s="115"/>
      <c r="B49" s="119"/>
      <c r="C49" s="119"/>
      <c r="G49" s="117"/>
    </row>
    <row r="50" spans="1:7">
      <c r="B50" s="118"/>
      <c r="C50" s="118"/>
      <c r="G50" s="117"/>
    </row>
    <row r="51" spans="1:7">
      <c r="B51" s="118"/>
      <c r="C51" s="118"/>
      <c r="G51" s="117"/>
    </row>
    <row r="52" spans="1:7">
      <c r="B52" s="118"/>
      <c r="C52" s="118"/>
      <c r="G52" s="117"/>
    </row>
    <row r="53" spans="1:7">
      <c r="B53" s="118"/>
      <c r="C53" s="118"/>
      <c r="G53" s="117"/>
    </row>
    <row r="54" spans="1:7">
      <c r="B54" s="118"/>
      <c r="C54" s="118"/>
      <c r="G54" s="117"/>
    </row>
    <row r="55" spans="1:7" ht="15.75">
      <c r="B55" s="122"/>
      <c r="C55" s="122"/>
      <c r="G55" s="120"/>
    </row>
    <row r="56" spans="1:7" ht="15.75">
      <c r="B56" s="122"/>
      <c r="C56" s="122"/>
      <c r="G56" s="120"/>
    </row>
    <row r="57" spans="1:7" ht="15.75">
      <c r="A57" s="115"/>
      <c r="B57" s="119"/>
      <c r="C57" s="119"/>
      <c r="G57" s="117"/>
    </row>
    <row r="58" spans="1:7">
      <c r="B58" s="118"/>
      <c r="C58" s="118"/>
      <c r="G58" s="117"/>
    </row>
    <row r="59" spans="1:7" ht="15.75">
      <c r="B59" s="122"/>
      <c r="C59" s="122"/>
      <c r="G59" s="120"/>
    </row>
    <row r="60" spans="1:7" ht="15.75">
      <c r="B60" s="122"/>
      <c r="C60" s="122"/>
      <c r="G60" s="120"/>
    </row>
    <row r="61" spans="1:7" ht="15.75">
      <c r="A61" s="115"/>
      <c r="B61" s="119"/>
      <c r="C61" s="119"/>
      <c r="G61" s="117"/>
    </row>
    <row r="62" spans="1:7">
      <c r="B62" s="118"/>
      <c r="C62" s="118"/>
      <c r="G62" s="117"/>
    </row>
    <row r="63" spans="1:7" ht="15.75">
      <c r="B63" s="122"/>
      <c r="C63" s="122"/>
      <c r="G63" s="120"/>
    </row>
    <row r="65" spans="2:7" ht="15.75">
      <c r="B65" s="119"/>
      <c r="C65" s="119"/>
      <c r="G65" s="120"/>
    </row>
    <row r="68" spans="2:7" ht="15.75">
      <c r="B68" s="119"/>
      <c r="C68" s="119"/>
      <c r="D68" s="119"/>
      <c r="E68" s="119"/>
      <c r="F68" s="119"/>
      <c r="G68" s="120"/>
    </row>
    <row r="70" spans="2:7" ht="14.1" customHeight="1"/>
  </sheetData>
  <sheetProtection algorithmName="SHA-512" hashValue="QhAm6C2+7vyylmOTtCvONai0U26UwNRz8X9IJihDL2/uxQ/zEBC130T0Nm0H9/nKtqqEcnuRD2d9WWX3cP5XYg==" saltValue="oEnNz95NdFOOa/g8hzqCBA==" spinCount="100000" sheet="1" objects="1" scenarios="1"/>
  <mergeCells count="21">
    <mergeCell ref="B1:G1"/>
    <mergeCell ref="B2:D2"/>
    <mergeCell ref="B5:G5"/>
    <mergeCell ref="B6:G6"/>
    <mergeCell ref="B9:H9"/>
    <mergeCell ref="F18:G18"/>
    <mergeCell ref="D44:G44"/>
    <mergeCell ref="D45:G45"/>
    <mergeCell ref="B7:G7"/>
    <mergeCell ref="B29:G29"/>
    <mergeCell ref="B32:G32"/>
    <mergeCell ref="B35:G35"/>
    <mergeCell ref="B38:G38"/>
    <mergeCell ref="D41:G41"/>
    <mergeCell ref="D42:G42"/>
    <mergeCell ref="B12:G12"/>
    <mergeCell ref="B14:G14"/>
    <mergeCell ref="B20:G20"/>
    <mergeCell ref="C24:G24"/>
    <mergeCell ref="B26:G26"/>
    <mergeCell ref="B11:G11"/>
  </mergeCells>
  <printOptions gridLinesSet="0"/>
  <pageMargins left="0.74803149606299213" right="0.35433070866141736" top="0.98425196850393704" bottom="0.7480314960629921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M46"/>
  <sheetViews>
    <sheetView showZeros="0" view="pageBreakPreview" zoomScale="85" zoomScaleNormal="100" zoomScaleSheetLayoutView="85" workbookViewId="0">
      <selection activeCell="D45" sqref="D45"/>
    </sheetView>
  </sheetViews>
  <sheetFormatPr defaultColWidth="9.28515625" defaultRowHeight="18" customHeight="1"/>
  <cols>
    <col min="1" max="1" width="2.28515625" style="34" customWidth="1"/>
    <col min="2" max="2" width="7.7109375" style="34" bestFit="1" customWidth="1"/>
    <col min="3" max="3" width="59.7109375" style="34" bestFit="1" customWidth="1"/>
    <col min="4" max="4" width="25.7109375" style="34" customWidth="1"/>
    <col min="5" max="237" width="12.42578125" style="34" customWidth="1"/>
    <col min="238" max="16384" width="9.28515625" style="34"/>
  </cols>
  <sheetData>
    <row r="1" spans="1:247" ht="18" customHeight="1">
      <c r="A1" s="29"/>
      <c r="B1" s="30"/>
      <c r="C1" s="31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</row>
    <row r="2" spans="1:247" ht="27">
      <c r="A2" s="35"/>
      <c r="B2" s="30"/>
      <c r="C2" s="124" t="s">
        <v>24</v>
      </c>
      <c r="D2" s="37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</row>
    <row r="3" spans="1:247" ht="18" customHeight="1">
      <c r="B3" s="36"/>
      <c r="D3" s="37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</row>
    <row r="4" spans="1:247" ht="18" customHeight="1">
      <c r="B4" s="36"/>
      <c r="C4" s="58" t="s">
        <v>128</v>
      </c>
      <c r="D4" s="37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</row>
    <row r="5" spans="1:247" ht="18" customHeight="1">
      <c r="B5" s="36"/>
      <c r="C5" s="58" t="s">
        <v>129</v>
      </c>
      <c r="D5" s="37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</row>
    <row r="6" spans="1:247" ht="18" customHeight="1">
      <c r="B6" s="36"/>
      <c r="C6" s="58" t="s">
        <v>177</v>
      </c>
      <c r="D6" s="37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</row>
    <row r="7" spans="1:247" ht="18" customHeight="1">
      <c r="A7" s="40"/>
      <c r="B7" s="41"/>
      <c r="C7" s="42"/>
      <c r="D7" s="4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</row>
    <row r="8" spans="1:247" ht="18" customHeight="1" thickBot="1">
      <c r="A8" s="44"/>
      <c r="B8" s="45"/>
      <c r="C8" s="46" t="s">
        <v>25</v>
      </c>
      <c r="D8" s="7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</row>
    <row r="9" spans="1:247" ht="18" customHeight="1">
      <c r="A9" s="44"/>
      <c r="B9" s="47"/>
      <c r="C9" s="48"/>
      <c r="D9" s="49" t="s">
        <v>22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</row>
    <row r="10" spans="1:247" ht="18" customHeight="1">
      <c r="A10" s="40"/>
      <c r="B10" s="50">
        <v>0</v>
      </c>
      <c r="C10" s="48"/>
      <c r="D10" s="51"/>
      <c r="E10" s="33"/>
      <c r="F10" s="5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</row>
    <row r="11" spans="1:247" ht="15.75">
      <c r="A11" s="35"/>
      <c r="B11" s="206" t="s">
        <v>23</v>
      </c>
      <c r="C11" s="8" t="str">
        <f>'1.1-Yfirferðir'!D6</f>
        <v xml:space="preserve">Íþróttamiðstöðin Ásgarður </v>
      </c>
      <c r="D11" s="77">
        <f>'1.1-Yfirferðir'!I19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</row>
    <row r="12" spans="1:247" ht="15.75">
      <c r="A12" s="35"/>
      <c r="B12" s="71" t="s">
        <v>229</v>
      </c>
      <c r="C12" s="8" t="str">
        <f>'1.1-Yfirferðir'!D21</f>
        <v>Íþróttamiðstöðin Mýrin</v>
      </c>
      <c r="D12" s="77">
        <f>'1.1-Yfirferðir'!I31</f>
        <v>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</row>
    <row r="13" spans="1:247" ht="15.75">
      <c r="A13" s="35"/>
      <c r="B13" s="71" t="s">
        <v>2</v>
      </c>
      <c r="C13" s="8" t="str">
        <f>'1.1-Yfirferðir'!D33</f>
        <v>Íþróttamiðstöðin Álftanesi</v>
      </c>
      <c r="D13" s="77">
        <f>'1.1-Yfirferðir'!I49</f>
        <v>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</row>
    <row r="14" spans="1:247" ht="15.75">
      <c r="A14" s="35"/>
      <c r="B14" s="71" t="s">
        <v>232</v>
      </c>
      <c r="C14" s="8" t="str">
        <f>'1.1-Yfirferðir'!D51</f>
        <v>Íþróttamiðstöðin Sjálandi</v>
      </c>
      <c r="D14" s="77">
        <f>'1.1-Yfirferðir'!I55</f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</row>
    <row r="15" spans="1:247" ht="15.75">
      <c r="A15" s="35"/>
      <c r="B15" s="71" t="s">
        <v>233</v>
      </c>
      <c r="C15" s="8" t="str">
        <f>'1.1-Yfirferðir'!D57</f>
        <v>Vallarhús og stúka</v>
      </c>
      <c r="D15" s="77">
        <f>'1.1-Yfirferðir'!I61</f>
        <v>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</row>
    <row r="16" spans="1:247" ht="15.75">
      <c r="A16" s="35"/>
      <c r="B16" s="71" t="s">
        <v>234</v>
      </c>
      <c r="C16" s="8" t="str">
        <f>'1.1-Yfirferðir'!D63</f>
        <v>Garðaskóli</v>
      </c>
      <c r="D16" s="77">
        <f>'1.1-Yfirferðir'!I73</f>
        <v>0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</row>
    <row r="17" spans="1:247" ht="15.75">
      <c r="A17" s="35"/>
      <c r="B17" s="71" t="s">
        <v>235</v>
      </c>
      <c r="C17" s="8" t="str">
        <f>'1.1-Yfirferðir'!D75</f>
        <v>Flataskóli</v>
      </c>
      <c r="D17" s="77">
        <f>'1.1-Yfirferðir'!I85</f>
        <v>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</row>
    <row r="18" spans="1:247" ht="15.75">
      <c r="A18" s="35"/>
      <c r="B18" s="71" t="s">
        <v>236</v>
      </c>
      <c r="C18" s="8" t="str">
        <f>'1.1-Yfirferðir'!D91</f>
        <v>Hofsstaðaskóli</v>
      </c>
      <c r="D18" s="77">
        <f>'1.1-Yfirferðir'!I104</f>
        <v>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</row>
    <row r="19" spans="1:247" ht="15.75">
      <c r="A19" s="35"/>
      <c r="B19" s="71" t="s">
        <v>237</v>
      </c>
      <c r="C19" s="8" t="str">
        <f>'1.1-Yfirferðir'!D105</f>
        <v>Sjálandsskóli</v>
      </c>
      <c r="D19" s="77">
        <f>'1.1-Yfirferðir'!I112</f>
        <v>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</row>
    <row r="20" spans="1:247" ht="15.75">
      <c r="A20" s="35"/>
      <c r="B20" s="71" t="s">
        <v>238</v>
      </c>
      <c r="C20" s="8" t="str">
        <f>'1.1-Yfirferðir'!D114</f>
        <v>Álftanesskóli</v>
      </c>
      <c r="D20" s="77">
        <f>'1.1-Yfirferðir'!I133</f>
        <v>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</row>
    <row r="21" spans="1:247" ht="15.75">
      <c r="A21" s="35"/>
      <c r="B21" s="71" t="s">
        <v>239</v>
      </c>
      <c r="C21" s="8" t="str">
        <f>'1.1-Yfirferðir'!D135</f>
        <v>Urriðaholtsskóli, grunnskólahluti</v>
      </c>
      <c r="D21" s="77">
        <f>'1.1-Yfirferðir'!I145</f>
        <v>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</row>
    <row r="22" spans="1:247" ht="15.75">
      <c r="A22" s="35"/>
      <c r="B22" s="71" t="s">
        <v>240</v>
      </c>
      <c r="C22" s="8" t="str">
        <f>'1.1-Yfirferðir'!D147</f>
        <v>Tónlistarskóli Garðabæjar</v>
      </c>
      <c r="D22" s="77">
        <f>'1.1-Yfirferðir'!I154</f>
        <v>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</row>
    <row r="23" spans="1:247" ht="15.75">
      <c r="A23" s="35"/>
      <c r="B23" s="71" t="s">
        <v>241</v>
      </c>
      <c r="C23" s="8" t="str">
        <f>'1.1-Yfirferðir'!D156</f>
        <v>Bæjarskrifstofur Garðabæjar</v>
      </c>
      <c r="D23" s="77">
        <f>'1.1-Yfirferðir'!I160</f>
        <v>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</row>
    <row r="24" spans="1:247" ht="15.75">
      <c r="B24" s="71" t="s">
        <v>242</v>
      </c>
      <c r="C24" s="8" t="str">
        <f>'1.1-Yfirferðir'!D162</f>
        <v>Sveinatunga, fundarsalir</v>
      </c>
      <c r="D24" s="77">
        <f>'1.1-Yfirferðir'!I166</f>
        <v>0</v>
      </c>
    </row>
    <row r="25" spans="1:247" ht="15.75">
      <c r="B25" s="71" t="s">
        <v>243</v>
      </c>
      <c r="C25" s="8" t="str">
        <f>'1.1-Yfirferðir'!D168</f>
        <v>Áhaldahús Garðabæjar</v>
      </c>
      <c r="D25" s="77">
        <f>'1.1-Yfirferðir'!I172</f>
        <v>0</v>
      </c>
    </row>
    <row r="26" spans="1:247" ht="15.75">
      <c r="B26" s="71" t="s">
        <v>244</v>
      </c>
      <c r="C26" s="8" t="str">
        <f>'1.1-Yfirferðir'!D174</f>
        <v>Bókasafn Garðabæjar</v>
      </c>
      <c r="D26" s="77">
        <f>'1.1-Yfirferðir'!I178</f>
        <v>0</v>
      </c>
    </row>
    <row r="27" spans="1:247" ht="15.75">
      <c r="B27" s="71" t="s">
        <v>245</v>
      </c>
      <c r="C27" s="8" t="str">
        <f>'1.1-Yfirferðir'!D180</f>
        <v>Smiðja, félagsstarf eldri borgara</v>
      </c>
      <c r="D27" s="77">
        <f>'1.1-Yfirferðir'!I184</f>
        <v>0</v>
      </c>
    </row>
    <row r="28" spans="1:247" ht="15.75">
      <c r="B28" s="71" t="s">
        <v>246</v>
      </c>
      <c r="C28" s="8" t="str">
        <f>'1.1-Yfirferðir'!D186</f>
        <v>Þinghús/Samkomuhús Garðabæjar</v>
      </c>
      <c r="D28" s="77">
        <f>'1.1-Yfirferðir'!I190</f>
        <v>0</v>
      </c>
    </row>
    <row r="29" spans="1:247" ht="15.75">
      <c r="B29" s="71" t="s">
        <v>247</v>
      </c>
      <c r="C29" s="8" t="str">
        <f>'1.1-Yfirferðir'!D192</f>
        <v>Ísafold, hjúkrunarheimili</v>
      </c>
      <c r="D29" s="77">
        <f>'1.1-Yfirferðir'!I205</f>
        <v>0</v>
      </c>
    </row>
    <row r="30" spans="1:247" ht="15.75">
      <c r="A30" s="35"/>
      <c r="B30" s="71" t="s">
        <v>248</v>
      </c>
      <c r="C30" s="8" t="str">
        <f>'1.1-Yfirferðir'!D207</f>
        <v>Ásar, leikskóli</v>
      </c>
      <c r="D30" s="77">
        <f>'1.1-Yfirferðir'!I211</f>
        <v>0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</row>
    <row r="31" spans="1:247" ht="15.75">
      <c r="B31" s="71" t="s">
        <v>249</v>
      </c>
      <c r="C31" s="8" t="str">
        <f>'1.1-Yfirferðir'!D213</f>
        <v>Akrar, leikskóli</v>
      </c>
      <c r="D31" s="77">
        <f>'1.1-Yfirferðir'!I217</f>
        <v>0</v>
      </c>
    </row>
    <row r="32" spans="1:247" ht="15.75">
      <c r="A32" s="35"/>
      <c r="B32" s="71" t="s">
        <v>250</v>
      </c>
      <c r="C32" s="8" t="str">
        <f>'1.1-Yfirferðir'!D223</f>
        <v>Urriðaholtsskóli, leikskólahluti</v>
      </c>
      <c r="D32" s="77">
        <f>'1.1-Yfirferðir'!I236</f>
        <v>0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</row>
    <row r="33" spans="1:247" ht="15.75">
      <c r="A33" s="35"/>
      <c r="B33" s="71" t="s">
        <v>251</v>
      </c>
      <c r="C33" s="8" t="str">
        <f>'1.1-Yfirferðir'!D238</f>
        <v>Kirkjuból, leikskóli</v>
      </c>
      <c r="D33" s="77">
        <f>'1.1-Yfirferðir'!I242</f>
        <v>0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</row>
    <row r="34" spans="1:247" ht="15.75">
      <c r="A34" s="35"/>
      <c r="B34" s="71" t="s">
        <v>252</v>
      </c>
      <c r="C34" s="8" t="str">
        <f>'1.1-Yfirferðir'!D244</f>
        <v>Lundaból, leikskóli</v>
      </c>
      <c r="D34" s="77">
        <f>'1.1-Yfirferðir'!I248</f>
        <v>0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</row>
    <row r="35" spans="1:247" ht="15.75">
      <c r="A35" s="35"/>
      <c r="B35" s="71"/>
      <c r="C35" s="8"/>
      <c r="D35" s="24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</row>
    <row r="36" spans="1:247" ht="18" customHeight="1">
      <c r="A36" s="40"/>
      <c r="B36" s="12" t="s">
        <v>30</v>
      </c>
      <c r="C36" s="38" t="s">
        <v>85</v>
      </c>
      <c r="D36" s="57">
        <f>SUM(D11:D34)</f>
        <v>0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</row>
    <row r="37" spans="1:247" ht="15.75">
      <c r="A37" s="35"/>
      <c r="B37" s="71"/>
      <c r="C37" s="8"/>
      <c r="D37" s="78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</row>
    <row r="38" spans="1:247" ht="15.75">
      <c r="A38" s="35"/>
      <c r="B38" s="71" t="s">
        <v>37</v>
      </c>
      <c r="C38" s="8" t="str">
        <f>'1.2-Bilanir&amp;viðgerðir'!D3</f>
        <v>Bilanir og viðgerðir</v>
      </c>
      <c r="D38" s="77">
        <f>'1.2-Bilanir&amp;viðgerðir'!J70</f>
        <v>0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</row>
    <row r="39" spans="1:247" ht="18" customHeight="1">
      <c r="A39" s="40"/>
      <c r="B39" s="12" t="s">
        <v>37</v>
      </c>
      <c r="C39" s="38" t="s">
        <v>127</v>
      </c>
      <c r="D39" s="57">
        <f>D38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</row>
    <row r="40" spans="1:247" ht="15.75">
      <c r="A40" s="35"/>
      <c r="B40" s="71"/>
      <c r="C40" s="8"/>
      <c r="D40" s="76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</row>
    <row r="41" spans="1:247" ht="18" customHeight="1">
      <c r="A41" s="40"/>
      <c r="B41" s="138"/>
      <c r="C41" s="38"/>
      <c r="D41" s="6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</row>
    <row r="42" spans="1:247" ht="18" customHeight="1">
      <c r="A42" s="40"/>
      <c r="B42" s="139"/>
      <c r="C42" s="48"/>
      <c r="D42" s="6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</row>
    <row r="43" spans="1:247" ht="28.5" customHeight="1" thickBot="1">
      <c r="A43" s="44"/>
      <c r="B43" s="45"/>
      <c r="C43" s="111" t="s">
        <v>27</v>
      </c>
      <c r="D43" s="112">
        <f>SUM(D16:D41)/2</f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</row>
    <row r="44" spans="1:247" ht="18" customHeight="1">
      <c r="A44" s="40"/>
      <c r="B44" s="53"/>
      <c r="C44" s="79" t="s">
        <v>28</v>
      </c>
      <c r="D44" s="54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</row>
    <row r="45" spans="1:247" ht="18" customHeight="1">
      <c r="A45" s="35"/>
      <c r="B45" s="39"/>
      <c r="C45" s="79" t="s">
        <v>26</v>
      </c>
      <c r="D45" s="37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</row>
    <row r="46" spans="1:247" ht="18" customHeight="1">
      <c r="B46" s="56"/>
      <c r="C46" s="5"/>
      <c r="D46" s="55"/>
      <c r="E46" s="36"/>
    </row>
  </sheetData>
  <sheetProtection algorithmName="SHA-512" hashValue="hN8EZ0BPXFLj8l/H3cka3LPB5Ycj1z0Hk8UmuAGT42FDRlJQiG3O2KsYLSsykfGn6MtGkSzI28EzkPU1t8b5dw==" saltValue="AMcidInX8goiLdFr668FIw==" spinCount="100000" sheet="1" objects="1" scenarios="1"/>
  <phoneticPr fontId="60" type="noConversion"/>
  <printOptions horizontalCentered="1"/>
  <pageMargins left="0.98425196850393704" right="0.59055118110236227" top="0.74803149606299213" bottom="0.74803149606299213" header="0.31496062992125984" footer="0.31496062992125984"/>
  <pageSetup paperSize="9" scale="93" orientation="portrait" cellComments="asDisplayed" useFirstPageNumber="1" r:id="rId1"/>
  <headerFooter alignWithMargins="0">
    <oddHeader>&amp;L&amp;"Arial Narrow,Bold"&amp;12Garðabær - Reglubundið eftirlit og viðhald loftræsikerfa 2020-2022&amp;R&amp;"Arial Narrow,Bold"&amp;12Tilboðsskrá
Safnblað tilboðs</oddHeader>
    <oddFooter>&amp;LGert af Strendingur ehf. fyrir Garðabæ&amp;CBls. &amp;P / &amp;N&amp;R&amp;6 &amp;A</oddFooter>
  </headerFooter>
  <ignoredErrors>
    <ignoredError sqref="B11:B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1"/>
  <sheetViews>
    <sheetView showZeros="0" view="pageBreakPreview" zoomScaleNormal="100" zoomScaleSheetLayoutView="100" workbookViewId="0">
      <pane ySplit="1" topLeftCell="A2" activePane="bottomLeft" state="frozen"/>
      <selection pane="bottomLeft" activeCell="G8" sqref="G8"/>
    </sheetView>
  </sheetViews>
  <sheetFormatPr defaultRowHeight="16.5"/>
  <cols>
    <col min="1" max="1" width="2.28515625" style="104" customWidth="1"/>
    <col min="2" max="2" width="5.7109375" style="108" customWidth="1"/>
    <col min="3" max="3" width="2.7109375" style="75" customWidth="1"/>
    <col min="4" max="4" width="33.5703125" style="104" customWidth="1"/>
    <col min="5" max="5" width="6.85546875" style="104" bestFit="1" customWidth="1"/>
    <col min="6" max="6" width="6.7109375" style="109" customWidth="1"/>
    <col min="7" max="7" width="11" style="105" customWidth="1"/>
    <col min="8" max="8" width="1.7109375" style="104" customWidth="1"/>
    <col min="9" max="9" width="14.28515625" style="104" customWidth="1"/>
    <col min="10" max="14" width="9.140625" style="87"/>
    <col min="15" max="15" width="10.28515625" style="87" bestFit="1" customWidth="1"/>
    <col min="16" max="16384" width="9.140625" style="87"/>
  </cols>
  <sheetData>
    <row r="1" spans="1:16" thickBot="1">
      <c r="A1" s="80"/>
      <c r="B1" s="81" t="s">
        <v>5</v>
      </c>
      <c r="C1" s="72"/>
      <c r="D1" s="82" t="s">
        <v>6</v>
      </c>
      <c r="E1" s="83" t="s">
        <v>8</v>
      </c>
      <c r="F1" s="84" t="s">
        <v>7</v>
      </c>
      <c r="G1" s="208" t="s">
        <v>133</v>
      </c>
      <c r="H1" s="85"/>
      <c r="I1" s="86" t="s">
        <v>9</v>
      </c>
    </row>
    <row r="2" spans="1:16" ht="15.75">
      <c r="A2" s="80"/>
      <c r="B2" s="88"/>
      <c r="C2" s="73"/>
      <c r="D2" s="89"/>
      <c r="E2" s="90"/>
      <c r="F2" s="91"/>
      <c r="G2" s="91"/>
      <c r="H2" s="92"/>
      <c r="I2" s="91"/>
    </row>
    <row r="3" spans="1:16" ht="15.75">
      <c r="A3" s="93"/>
      <c r="B3" s="127"/>
      <c r="C3" s="128"/>
      <c r="D3" s="129" t="s">
        <v>180</v>
      </c>
      <c r="E3" s="93"/>
      <c r="F3" s="94"/>
      <c r="G3" s="95"/>
      <c r="H3" s="95"/>
      <c r="I3" s="95"/>
    </row>
    <row r="4" spans="1:16">
      <c r="A4" s="96"/>
      <c r="B4" s="130"/>
      <c r="C4" s="74"/>
      <c r="D4" s="140" t="s">
        <v>253</v>
      </c>
      <c r="E4" s="98"/>
      <c r="F4" s="99"/>
      <c r="G4" s="207"/>
      <c r="H4" s="101"/>
      <c r="I4" s="101"/>
    </row>
    <row r="5" spans="1:16">
      <c r="A5" s="96"/>
      <c r="B5" s="130"/>
      <c r="C5" s="74"/>
      <c r="D5" s="96"/>
      <c r="E5" s="98"/>
      <c r="F5" s="99"/>
      <c r="G5" s="207"/>
      <c r="H5" s="101"/>
      <c r="I5" s="101"/>
    </row>
    <row r="6" spans="1:16">
      <c r="A6" s="96"/>
      <c r="B6" s="130" t="s">
        <v>204</v>
      </c>
      <c r="C6" s="74"/>
      <c r="D6" s="134" t="s">
        <v>92</v>
      </c>
      <c r="E6" s="98"/>
      <c r="F6" s="99"/>
      <c r="G6" s="207"/>
      <c r="H6" s="101"/>
      <c r="I6" s="101"/>
      <c r="P6" s="182"/>
    </row>
    <row r="7" spans="1:16">
      <c r="A7" s="96"/>
      <c r="B7" s="130"/>
      <c r="C7" s="74"/>
      <c r="D7" s="132" t="s">
        <v>88</v>
      </c>
      <c r="E7" s="98"/>
      <c r="F7" s="99"/>
      <c r="G7" s="207"/>
      <c r="H7" s="101"/>
      <c r="I7" s="101"/>
      <c r="P7" s="182"/>
    </row>
    <row r="8" spans="1:16">
      <c r="A8" s="96"/>
      <c r="B8" s="97"/>
      <c r="C8" s="18" t="s">
        <v>10</v>
      </c>
      <c r="D8" s="131" t="s">
        <v>155</v>
      </c>
      <c r="E8" s="98" t="s">
        <v>1</v>
      </c>
      <c r="F8" s="99">
        <f>$F$65</f>
        <v>2</v>
      </c>
      <c r="G8" s="133"/>
      <c r="H8" s="101"/>
      <c r="I8" s="101">
        <f>+G8*F8</f>
        <v>0</v>
      </c>
      <c r="O8" s="181"/>
      <c r="P8" s="182"/>
    </row>
    <row r="9" spans="1:16">
      <c r="A9" s="96"/>
      <c r="B9" s="97"/>
      <c r="C9" s="18" t="s">
        <v>11</v>
      </c>
      <c r="D9" s="131" t="s">
        <v>156</v>
      </c>
      <c r="E9" s="98" t="s">
        <v>1</v>
      </c>
      <c r="F9" s="99">
        <f>$F$65</f>
        <v>2</v>
      </c>
      <c r="G9" s="133"/>
      <c r="H9" s="101"/>
      <c r="I9" s="101">
        <f>+G9*F9</f>
        <v>0</v>
      </c>
      <c r="O9" s="181"/>
      <c r="P9" s="182"/>
    </row>
    <row r="10" spans="1:16">
      <c r="A10" s="96"/>
      <c r="B10" s="97"/>
      <c r="C10" s="18"/>
      <c r="D10" s="132" t="s">
        <v>89</v>
      </c>
      <c r="E10" s="98"/>
      <c r="F10" s="99"/>
      <c r="G10" s="207"/>
      <c r="H10" s="101"/>
      <c r="I10" s="101"/>
      <c r="P10" s="182"/>
    </row>
    <row r="11" spans="1:16">
      <c r="A11" s="96"/>
      <c r="B11" s="97"/>
      <c r="C11" s="18" t="s">
        <v>12</v>
      </c>
      <c r="D11" s="131" t="s">
        <v>155</v>
      </c>
      <c r="E11" s="98" t="s">
        <v>1</v>
      </c>
      <c r="F11" s="99">
        <f>$F$65</f>
        <v>2</v>
      </c>
      <c r="G11" s="133"/>
      <c r="H11" s="101"/>
      <c r="I11" s="101">
        <f>+G11*F11</f>
        <v>0</v>
      </c>
      <c r="P11" s="182"/>
    </row>
    <row r="12" spans="1:16">
      <c r="A12" s="96"/>
      <c r="B12" s="97"/>
      <c r="C12" s="18" t="s">
        <v>13</v>
      </c>
      <c r="D12" s="131" t="s">
        <v>156</v>
      </c>
      <c r="E12" s="98" t="s">
        <v>1</v>
      </c>
      <c r="F12" s="99">
        <f>$F$65</f>
        <v>2</v>
      </c>
      <c r="G12" s="133"/>
      <c r="H12" s="101"/>
      <c r="I12" s="101">
        <f>+G12*F12</f>
        <v>0</v>
      </c>
      <c r="P12" s="182"/>
    </row>
    <row r="13" spans="1:16">
      <c r="A13" s="96"/>
      <c r="B13" s="97"/>
      <c r="C13" s="18"/>
      <c r="D13" s="132" t="s">
        <v>90</v>
      </c>
      <c r="E13" s="98"/>
      <c r="F13" s="99"/>
      <c r="G13" s="207"/>
      <c r="H13" s="101"/>
      <c r="I13" s="101"/>
      <c r="P13" s="182"/>
    </row>
    <row r="14" spans="1:16">
      <c r="A14" s="96"/>
      <c r="B14" s="97"/>
      <c r="C14" s="18" t="s">
        <v>14</v>
      </c>
      <c r="D14" s="131" t="s">
        <v>155</v>
      </c>
      <c r="E14" s="98" t="s">
        <v>1</v>
      </c>
      <c r="F14" s="99">
        <f>$F$65</f>
        <v>2</v>
      </c>
      <c r="G14" s="133"/>
      <c r="H14" s="101"/>
      <c r="I14" s="101">
        <f>+G14*F14</f>
        <v>0</v>
      </c>
      <c r="P14" s="182"/>
    </row>
    <row r="15" spans="1:16">
      <c r="A15" s="96"/>
      <c r="B15" s="97"/>
      <c r="C15" s="18" t="s">
        <v>15</v>
      </c>
      <c r="D15" s="131" t="s">
        <v>156</v>
      </c>
      <c r="E15" s="98" t="s">
        <v>1</v>
      </c>
      <c r="F15" s="99">
        <f>$F$65</f>
        <v>2</v>
      </c>
      <c r="G15" s="133"/>
      <c r="H15" s="101"/>
      <c r="I15" s="101">
        <f>+G15*F15</f>
        <v>0</v>
      </c>
      <c r="P15" s="182"/>
    </row>
    <row r="16" spans="1:16">
      <c r="A16" s="96"/>
      <c r="B16" s="97"/>
      <c r="C16" s="87"/>
      <c r="D16" s="132" t="s">
        <v>91</v>
      </c>
      <c r="E16" s="98"/>
      <c r="F16" s="99"/>
      <c r="G16" s="207"/>
      <c r="H16" s="101"/>
      <c r="I16" s="101"/>
      <c r="P16" s="182"/>
    </row>
    <row r="17" spans="1:16">
      <c r="A17" s="96"/>
      <c r="B17" s="97"/>
      <c r="C17" s="18" t="s">
        <v>16</v>
      </c>
      <c r="D17" s="131" t="s">
        <v>155</v>
      </c>
      <c r="E17" s="98" t="s">
        <v>1</v>
      </c>
      <c r="F17" s="99">
        <f>$F$65</f>
        <v>2</v>
      </c>
      <c r="G17" s="133"/>
      <c r="H17" s="101"/>
      <c r="I17" s="101">
        <f>+G17*F17</f>
        <v>0</v>
      </c>
      <c r="P17" s="182"/>
    </row>
    <row r="18" spans="1:16">
      <c r="A18" s="96"/>
      <c r="B18" s="97"/>
      <c r="C18" s="18" t="s">
        <v>17</v>
      </c>
      <c r="D18" s="131" t="s">
        <v>156</v>
      </c>
      <c r="E18" s="98" t="s">
        <v>1</v>
      </c>
      <c r="F18" s="99">
        <f>$F$65</f>
        <v>2</v>
      </c>
      <c r="G18" s="133"/>
      <c r="H18" s="101"/>
      <c r="I18" s="101">
        <f>+G18*F18</f>
        <v>0</v>
      </c>
      <c r="P18" s="182"/>
    </row>
    <row r="19" spans="1:16">
      <c r="A19" s="96"/>
      <c r="B19" s="97"/>
      <c r="C19" s="74"/>
      <c r="D19" s="102"/>
      <c r="E19" s="98"/>
      <c r="F19" s="99"/>
      <c r="G19" s="135" t="str">
        <f>CONCATENATE(D6,", samtala úr öllum kerfum í ",F8," ár: ")</f>
        <v xml:space="preserve">Íþróttamiðstöðin Ásgarður , samtala úr öllum kerfum í 2 ár: </v>
      </c>
      <c r="H19" s="101"/>
      <c r="I19" s="136">
        <f>SUM(I8:I18)</f>
        <v>0</v>
      </c>
      <c r="P19" s="182"/>
    </row>
    <row r="20" spans="1:16">
      <c r="A20" s="96"/>
      <c r="B20" s="97"/>
      <c r="C20" s="74"/>
      <c r="D20" s="102"/>
      <c r="E20" s="98"/>
      <c r="F20" s="99"/>
      <c r="G20" s="135"/>
      <c r="H20" s="101"/>
      <c r="I20" s="103"/>
      <c r="P20" s="182"/>
    </row>
    <row r="21" spans="1:16">
      <c r="A21" s="96"/>
      <c r="B21" s="130" t="s">
        <v>205</v>
      </c>
      <c r="C21" s="74"/>
      <c r="D21" s="134" t="s">
        <v>93</v>
      </c>
      <c r="E21" s="98"/>
      <c r="F21" s="99"/>
      <c r="G21" s="207"/>
      <c r="H21" s="101"/>
      <c r="I21" s="101"/>
      <c r="P21" s="182"/>
    </row>
    <row r="22" spans="1:16">
      <c r="A22" s="96"/>
      <c r="B22" s="130"/>
      <c r="C22" s="74"/>
      <c r="D22" s="132" t="s">
        <v>94</v>
      </c>
      <c r="E22" s="98"/>
      <c r="F22" s="99"/>
      <c r="G22" s="207"/>
      <c r="H22" s="101"/>
      <c r="I22" s="101"/>
      <c r="P22" s="182"/>
    </row>
    <row r="23" spans="1:16">
      <c r="A23" s="96"/>
      <c r="B23" s="97"/>
      <c r="C23" s="18" t="s">
        <v>10</v>
      </c>
      <c r="D23" s="131" t="s">
        <v>155</v>
      </c>
      <c r="E23" s="98" t="s">
        <v>1</v>
      </c>
      <c r="F23" s="99">
        <f>$F$65</f>
        <v>2</v>
      </c>
      <c r="G23" s="133"/>
      <c r="H23" s="101"/>
      <c r="I23" s="101">
        <f>+G23*F23</f>
        <v>0</v>
      </c>
      <c r="O23" s="181"/>
      <c r="P23" s="182"/>
    </row>
    <row r="24" spans="1:16">
      <c r="A24" s="96"/>
      <c r="B24" s="97"/>
      <c r="C24" s="18" t="s">
        <v>11</v>
      </c>
      <c r="D24" s="131" t="s">
        <v>156</v>
      </c>
      <c r="E24" s="98" t="s">
        <v>1</v>
      </c>
      <c r="F24" s="99">
        <f>$F$65</f>
        <v>2</v>
      </c>
      <c r="G24" s="133"/>
      <c r="H24" s="101"/>
      <c r="I24" s="101">
        <f t="shared" ref="I24" si="0">+G24*F24</f>
        <v>0</v>
      </c>
      <c r="O24" s="181"/>
      <c r="P24" s="182"/>
    </row>
    <row r="25" spans="1:16">
      <c r="A25" s="96"/>
      <c r="B25" s="97"/>
      <c r="C25" s="18"/>
      <c r="D25" s="132" t="s">
        <v>95</v>
      </c>
      <c r="E25" s="98"/>
      <c r="F25" s="99"/>
      <c r="G25" s="207"/>
      <c r="H25" s="101"/>
      <c r="I25" s="101"/>
      <c r="P25" s="182"/>
    </row>
    <row r="26" spans="1:16">
      <c r="A26" s="96"/>
      <c r="B26" s="97"/>
      <c r="C26" s="18" t="s">
        <v>12</v>
      </c>
      <c r="D26" s="131" t="s">
        <v>155</v>
      </c>
      <c r="E26" s="98" t="s">
        <v>1</v>
      </c>
      <c r="F26" s="99">
        <f>$F$65</f>
        <v>2</v>
      </c>
      <c r="G26" s="133"/>
      <c r="H26" s="101"/>
      <c r="I26" s="101">
        <f>+G26*F26</f>
        <v>0</v>
      </c>
      <c r="P26" s="182"/>
    </row>
    <row r="27" spans="1:16">
      <c r="A27" s="96"/>
      <c r="B27" s="97"/>
      <c r="C27" s="18" t="s">
        <v>13</v>
      </c>
      <c r="D27" s="131" t="s">
        <v>156</v>
      </c>
      <c r="E27" s="98" t="s">
        <v>1</v>
      </c>
      <c r="F27" s="99">
        <f>$F$65</f>
        <v>2</v>
      </c>
      <c r="G27" s="133"/>
      <c r="H27" s="101"/>
      <c r="I27" s="101">
        <f>+G27*F27</f>
        <v>0</v>
      </c>
      <c r="P27" s="182"/>
    </row>
    <row r="28" spans="1:16">
      <c r="A28" s="96"/>
      <c r="B28" s="97"/>
      <c r="C28" s="18"/>
      <c r="D28" s="132" t="s">
        <v>96</v>
      </c>
      <c r="E28" s="98"/>
      <c r="F28" s="99"/>
      <c r="G28" s="207"/>
      <c r="H28" s="101"/>
      <c r="I28" s="101"/>
      <c r="P28" s="182"/>
    </row>
    <row r="29" spans="1:16">
      <c r="A29" s="96"/>
      <c r="B29" s="97"/>
      <c r="C29" s="18" t="s">
        <v>14</v>
      </c>
      <c r="D29" s="131" t="s">
        <v>155</v>
      </c>
      <c r="E29" s="98" t="s">
        <v>1</v>
      </c>
      <c r="F29" s="99">
        <f>$F$65</f>
        <v>2</v>
      </c>
      <c r="G29" s="133"/>
      <c r="H29" s="101"/>
      <c r="I29" s="101">
        <f>+G29*F29</f>
        <v>0</v>
      </c>
      <c r="P29" s="182"/>
    </row>
    <row r="30" spans="1:16">
      <c r="A30" s="96"/>
      <c r="B30" s="97"/>
      <c r="C30" s="18" t="s">
        <v>15</v>
      </c>
      <c r="D30" s="131" t="s">
        <v>156</v>
      </c>
      <c r="E30" s="98" t="s">
        <v>1</v>
      </c>
      <c r="F30" s="99">
        <f>$F$65</f>
        <v>2</v>
      </c>
      <c r="G30" s="133"/>
      <c r="H30" s="101"/>
      <c r="I30" s="101">
        <f>+G30*F30</f>
        <v>0</v>
      </c>
      <c r="P30" s="182"/>
    </row>
    <row r="31" spans="1:16">
      <c r="A31" s="96"/>
      <c r="B31" s="97"/>
      <c r="C31" s="74"/>
      <c r="D31" s="102"/>
      <c r="E31" s="98"/>
      <c r="F31" s="99"/>
      <c r="G31" s="135" t="str">
        <f>CONCATENATE(D21,", samtala úr öllum kerfum í ",F23," ár: ")</f>
        <v xml:space="preserve">Íþróttamiðstöðin Mýrin, samtala úr öllum kerfum í 2 ár: </v>
      </c>
      <c r="H31" s="101"/>
      <c r="I31" s="136">
        <f>SUM(I23:I30)</f>
        <v>0</v>
      </c>
      <c r="P31" s="182"/>
    </row>
    <row r="32" spans="1:16">
      <c r="A32" s="96"/>
      <c r="B32" s="97"/>
      <c r="C32" s="74"/>
      <c r="D32" s="102"/>
      <c r="E32" s="98"/>
      <c r="F32" s="99"/>
      <c r="G32" s="135"/>
      <c r="H32" s="101"/>
      <c r="I32" s="103"/>
      <c r="P32" s="182"/>
    </row>
    <row r="33" spans="1:17">
      <c r="A33" s="96"/>
      <c r="B33" s="130" t="s">
        <v>206</v>
      </c>
      <c r="C33" s="74"/>
      <c r="D33" s="134" t="s">
        <v>98</v>
      </c>
      <c r="E33" s="98"/>
      <c r="F33" s="99"/>
      <c r="G33" s="207"/>
      <c r="H33" s="101"/>
      <c r="I33" s="101"/>
      <c r="P33" s="182"/>
    </row>
    <row r="34" spans="1:17">
      <c r="A34" s="96"/>
      <c r="B34" s="130"/>
      <c r="C34" s="74"/>
      <c r="D34" s="132" t="s">
        <v>99</v>
      </c>
      <c r="E34" s="98"/>
      <c r="F34" s="99"/>
      <c r="G34" s="207"/>
      <c r="H34" s="101"/>
      <c r="I34" s="101"/>
      <c r="P34" s="182"/>
    </row>
    <row r="35" spans="1:17">
      <c r="A35" s="96"/>
      <c r="B35" s="97"/>
      <c r="C35" s="18" t="s">
        <v>10</v>
      </c>
      <c r="D35" s="131" t="s">
        <v>155</v>
      </c>
      <c r="E35" s="98" t="s">
        <v>1</v>
      </c>
      <c r="F35" s="99">
        <f>$F$65</f>
        <v>2</v>
      </c>
      <c r="G35" s="133"/>
      <c r="H35" s="101"/>
      <c r="I35" s="101">
        <f>+G35*F35</f>
        <v>0</v>
      </c>
      <c r="O35" s="181"/>
      <c r="P35" s="182"/>
      <c r="Q35" s="87">
        <f>P35/8</f>
        <v>0</v>
      </c>
    </row>
    <row r="36" spans="1:17">
      <c r="A36" s="96"/>
      <c r="B36" s="97"/>
      <c r="C36" s="18" t="s">
        <v>11</v>
      </c>
      <c r="D36" s="131" t="s">
        <v>156</v>
      </c>
      <c r="E36" s="98" t="s">
        <v>1</v>
      </c>
      <c r="F36" s="99">
        <f>$F$65</f>
        <v>2</v>
      </c>
      <c r="G36" s="133"/>
      <c r="H36" s="101"/>
      <c r="I36" s="101">
        <f>+G36*F36</f>
        <v>0</v>
      </c>
      <c r="O36" s="181"/>
      <c r="P36" s="182"/>
      <c r="Q36" s="87">
        <f t="shared" ref="Q36" si="1">P36/8</f>
        <v>0</v>
      </c>
    </row>
    <row r="37" spans="1:17">
      <c r="A37" s="96"/>
      <c r="B37" s="97"/>
      <c r="C37" s="18"/>
      <c r="D37" s="132" t="s">
        <v>100</v>
      </c>
      <c r="E37" s="98"/>
      <c r="F37" s="99"/>
      <c r="G37" s="125"/>
      <c r="H37" s="101"/>
      <c r="I37" s="101"/>
      <c r="P37" s="182"/>
    </row>
    <row r="38" spans="1:17">
      <c r="A38" s="96"/>
      <c r="B38" s="97"/>
      <c r="C38" s="18" t="s">
        <v>12</v>
      </c>
      <c r="D38" s="131" t="s">
        <v>155</v>
      </c>
      <c r="E38" s="98" t="s">
        <v>1</v>
      </c>
      <c r="F38" s="99">
        <f>$F$65</f>
        <v>2</v>
      </c>
      <c r="G38" s="133"/>
      <c r="H38" s="101"/>
      <c r="I38" s="101">
        <f>+G38*F38</f>
        <v>0</v>
      </c>
      <c r="P38" s="182"/>
    </row>
    <row r="39" spans="1:17">
      <c r="A39" s="96"/>
      <c r="B39" s="97"/>
      <c r="C39" s="18" t="s">
        <v>13</v>
      </c>
      <c r="D39" s="131" t="s">
        <v>156</v>
      </c>
      <c r="E39" s="98" t="s">
        <v>1</v>
      </c>
      <c r="F39" s="99">
        <f>$F$65</f>
        <v>2</v>
      </c>
      <c r="G39" s="133"/>
      <c r="H39" s="101"/>
      <c r="I39" s="101">
        <f>+G39*F39</f>
        <v>0</v>
      </c>
      <c r="P39" s="182"/>
    </row>
    <row r="40" spans="1:17">
      <c r="A40" s="96"/>
      <c r="B40" s="97"/>
      <c r="C40" s="18"/>
      <c r="D40" s="132" t="s">
        <v>101</v>
      </c>
      <c r="E40" s="98"/>
      <c r="F40" s="99"/>
      <c r="G40" s="125"/>
      <c r="H40" s="101"/>
      <c r="I40" s="101"/>
      <c r="P40" s="182"/>
    </row>
    <row r="41" spans="1:17">
      <c r="A41" s="96"/>
      <c r="B41" s="97"/>
      <c r="C41" s="18" t="s">
        <v>14</v>
      </c>
      <c r="D41" s="131" t="s">
        <v>155</v>
      </c>
      <c r="E41" s="98" t="s">
        <v>1</v>
      </c>
      <c r="F41" s="99">
        <f>$F$65</f>
        <v>2</v>
      </c>
      <c r="G41" s="133"/>
      <c r="H41" s="101"/>
      <c r="I41" s="101">
        <f>+G41*F41</f>
        <v>0</v>
      </c>
      <c r="P41" s="182"/>
    </row>
    <row r="42" spans="1:17">
      <c r="A42" s="96"/>
      <c r="B42" s="97"/>
      <c r="C42" s="18" t="s">
        <v>15</v>
      </c>
      <c r="D42" s="131" t="s">
        <v>156</v>
      </c>
      <c r="E42" s="98" t="s">
        <v>1</v>
      </c>
      <c r="F42" s="99">
        <f>$F$65</f>
        <v>2</v>
      </c>
      <c r="G42" s="133"/>
      <c r="H42" s="101"/>
      <c r="I42" s="101">
        <f>+G42*F42</f>
        <v>0</v>
      </c>
      <c r="P42" s="182"/>
    </row>
    <row r="43" spans="1:17">
      <c r="A43" s="96"/>
      <c r="B43" s="97"/>
      <c r="C43" s="87"/>
      <c r="D43" s="132" t="s">
        <v>102</v>
      </c>
      <c r="E43" s="98"/>
      <c r="F43" s="99"/>
      <c r="G43" s="125"/>
      <c r="H43" s="101"/>
      <c r="I43" s="101"/>
      <c r="P43" s="182"/>
    </row>
    <row r="44" spans="1:17">
      <c r="A44" s="96"/>
      <c r="B44" s="97"/>
      <c r="C44" s="18" t="s">
        <v>16</v>
      </c>
      <c r="D44" s="131" t="s">
        <v>155</v>
      </c>
      <c r="E44" s="98" t="s">
        <v>1</v>
      </c>
      <c r="F44" s="99">
        <f>$F$65</f>
        <v>2</v>
      </c>
      <c r="G44" s="133"/>
      <c r="H44" s="101"/>
      <c r="I44" s="101">
        <f>+G44*F44</f>
        <v>0</v>
      </c>
      <c r="P44" s="182"/>
    </row>
    <row r="45" spans="1:17">
      <c r="A45" s="96"/>
      <c r="B45" s="97"/>
      <c r="C45" s="18" t="s">
        <v>17</v>
      </c>
      <c r="D45" s="131" t="s">
        <v>156</v>
      </c>
      <c r="E45" s="98" t="s">
        <v>1</v>
      </c>
      <c r="F45" s="99">
        <f>$F$65</f>
        <v>2</v>
      </c>
      <c r="G45" s="133"/>
      <c r="H45" s="101"/>
      <c r="I45" s="101">
        <f>+G45*F45</f>
        <v>0</v>
      </c>
      <c r="P45" s="182"/>
    </row>
    <row r="46" spans="1:17">
      <c r="A46" s="96"/>
      <c r="B46" s="97"/>
      <c r="C46" s="87"/>
      <c r="D46" s="132" t="s">
        <v>103</v>
      </c>
      <c r="E46" s="98"/>
      <c r="F46" s="99"/>
      <c r="G46" s="125"/>
      <c r="H46" s="101"/>
      <c r="I46" s="101"/>
      <c r="P46" s="182"/>
    </row>
    <row r="47" spans="1:17">
      <c r="A47" s="96"/>
      <c r="B47" s="97"/>
      <c r="C47" s="18" t="s">
        <v>18</v>
      </c>
      <c r="D47" s="131" t="s">
        <v>155</v>
      </c>
      <c r="E47" s="98" t="s">
        <v>1</v>
      </c>
      <c r="F47" s="99">
        <f>$F$65</f>
        <v>2</v>
      </c>
      <c r="G47" s="133"/>
      <c r="H47" s="101"/>
      <c r="I47" s="101">
        <f>+G47*F47</f>
        <v>0</v>
      </c>
      <c r="P47" s="182"/>
    </row>
    <row r="48" spans="1:17">
      <c r="A48" s="96"/>
      <c r="B48" s="97"/>
      <c r="C48" s="18" t="s">
        <v>19</v>
      </c>
      <c r="D48" s="131" t="s">
        <v>156</v>
      </c>
      <c r="E48" s="98" t="s">
        <v>1</v>
      </c>
      <c r="F48" s="99">
        <f>$F$65</f>
        <v>2</v>
      </c>
      <c r="G48" s="133"/>
      <c r="H48" s="101"/>
      <c r="I48" s="101">
        <f>+G48*F48</f>
        <v>0</v>
      </c>
      <c r="P48" s="182"/>
    </row>
    <row r="49" spans="1:16">
      <c r="A49" s="96"/>
      <c r="B49" s="97"/>
      <c r="C49" s="74"/>
      <c r="D49" s="102"/>
      <c r="E49" s="98"/>
      <c r="F49" s="99"/>
      <c r="G49" s="135" t="str">
        <f>CONCATENATE(D33,", samtala úr öllum kerfum í ",F35," ár: ")</f>
        <v xml:space="preserve">Íþróttamiðstöðin Álftanesi, samtala úr öllum kerfum í 2 ár: </v>
      </c>
      <c r="H49" s="101"/>
      <c r="I49" s="136">
        <f>SUM(I35:I48)</f>
        <v>0</v>
      </c>
      <c r="P49" s="182"/>
    </row>
    <row r="50" spans="1:16">
      <c r="A50" s="96"/>
      <c r="B50" s="97"/>
      <c r="C50" s="74"/>
      <c r="D50" s="102"/>
      <c r="E50" s="98"/>
      <c r="F50" s="99"/>
      <c r="G50" s="135"/>
      <c r="H50" s="101"/>
      <c r="I50" s="103"/>
      <c r="P50" s="182"/>
    </row>
    <row r="51" spans="1:16">
      <c r="A51" s="96"/>
      <c r="B51" s="130" t="s">
        <v>207</v>
      </c>
      <c r="C51" s="74"/>
      <c r="D51" s="134" t="s">
        <v>173</v>
      </c>
      <c r="E51" s="98"/>
      <c r="F51" s="99"/>
      <c r="G51" s="207"/>
      <c r="H51" s="101"/>
      <c r="I51" s="101"/>
      <c r="P51" s="182"/>
    </row>
    <row r="52" spans="1:16">
      <c r="A52" s="96"/>
      <c r="B52" s="130"/>
      <c r="C52" s="74"/>
      <c r="D52" s="132" t="s">
        <v>97</v>
      </c>
      <c r="E52" s="98"/>
      <c r="F52" s="99"/>
      <c r="G52" s="207"/>
      <c r="H52" s="101"/>
      <c r="I52" s="101"/>
      <c r="P52" s="182"/>
    </row>
    <row r="53" spans="1:16">
      <c r="A53" s="96"/>
      <c r="B53" s="97"/>
      <c r="C53" s="18" t="s">
        <v>10</v>
      </c>
      <c r="D53" s="131" t="s">
        <v>171</v>
      </c>
      <c r="E53" s="98" t="s">
        <v>1</v>
      </c>
      <c r="F53" s="99">
        <f>$F$65</f>
        <v>2</v>
      </c>
      <c r="G53" s="133"/>
      <c r="H53" s="101"/>
      <c r="I53" s="101">
        <f>+G53*F53</f>
        <v>0</v>
      </c>
      <c r="O53" s="181"/>
      <c r="P53" s="182"/>
    </row>
    <row r="54" spans="1:16">
      <c r="A54" s="96"/>
      <c r="B54" s="97"/>
      <c r="C54" s="18" t="s">
        <v>11</v>
      </c>
      <c r="D54" s="131" t="s">
        <v>155</v>
      </c>
      <c r="E54" s="98" t="s">
        <v>1</v>
      </c>
      <c r="F54" s="99">
        <f>$F$65</f>
        <v>2</v>
      </c>
      <c r="G54" s="133"/>
      <c r="H54" s="101"/>
      <c r="I54" s="101">
        <f>+G54*F54</f>
        <v>0</v>
      </c>
      <c r="O54" s="181"/>
      <c r="P54" s="182"/>
    </row>
    <row r="55" spans="1:16">
      <c r="A55" s="96"/>
      <c r="B55" s="97"/>
      <c r="C55" s="74"/>
      <c r="D55" s="102"/>
      <c r="E55" s="98"/>
      <c r="F55" s="99"/>
      <c r="G55" s="135" t="str">
        <f>CONCATENATE(D51,", samtala úr öllum kerfum í ",F53," ár: ")</f>
        <v xml:space="preserve">Íþróttamiðstöðin Sjálandi, samtala úr öllum kerfum í 2 ár: </v>
      </c>
      <c r="H55" s="101"/>
      <c r="I55" s="136">
        <f>SUM(I53:I54)</f>
        <v>0</v>
      </c>
      <c r="P55" s="182"/>
    </row>
    <row r="56" spans="1:16">
      <c r="A56" s="96"/>
      <c r="B56" s="97"/>
      <c r="C56" s="74"/>
      <c r="D56" s="102"/>
      <c r="E56" s="98"/>
      <c r="F56" s="99"/>
      <c r="G56" s="135"/>
      <c r="H56" s="101"/>
      <c r="I56" s="103"/>
      <c r="P56" s="182"/>
    </row>
    <row r="57" spans="1:16">
      <c r="A57" s="96"/>
      <c r="B57" s="130" t="s">
        <v>208</v>
      </c>
      <c r="C57" s="74"/>
      <c r="D57" s="134" t="s">
        <v>104</v>
      </c>
      <c r="E57" s="98"/>
      <c r="F57" s="99"/>
      <c r="G57" s="207"/>
      <c r="H57" s="101"/>
      <c r="I57" s="101"/>
      <c r="P57" s="182"/>
    </row>
    <row r="58" spans="1:16">
      <c r="A58" s="96"/>
      <c r="B58" s="130"/>
      <c r="C58" s="74"/>
      <c r="D58" s="132" t="s">
        <v>67</v>
      </c>
      <c r="E58" s="98"/>
      <c r="F58" s="99"/>
      <c r="G58" s="207"/>
      <c r="H58" s="101"/>
      <c r="I58" s="101"/>
      <c r="P58" s="182"/>
    </row>
    <row r="59" spans="1:16">
      <c r="A59" s="96"/>
      <c r="B59" s="97"/>
      <c r="C59" s="18" t="s">
        <v>10</v>
      </c>
      <c r="D59" s="131" t="s">
        <v>62</v>
      </c>
      <c r="E59" s="98" t="s">
        <v>1</v>
      </c>
      <c r="F59" s="99">
        <f>$F$65</f>
        <v>2</v>
      </c>
      <c r="G59" s="133"/>
      <c r="H59" s="101"/>
      <c r="I59" s="101">
        <f>+G59*F59</f>
        <v>0</v>
      </c>
      <c r="O59" s="181"/>
      <c r="P59" s="182"/>
    </row>
    <row r="60" spans="1:16">
      <c r="A60" s="96"/>
      <c r="B60" s="97"/>
      <c r="C60" s="18" t="s">
        <v>11</v>
      </c>
      <c r="D60" s="131" t="s">
        <v>156</v>
      </c>
      <c r="E60" s="98" t="s">
        <v>1</v>
      </c>
      <c r="F60" s="99">
        <f>$F$65</f>
        <v>2</v>
      </c>
      <c r="G60" s="133"/>
      <c r="H60" s="101"/>
      <c r="I60" s="101">
        <f>+G60*F60</f>
        <v>0</v>
      </c>
      <c r="O60" s="181"/>
      <c r="P60" s="182"/>
    </row>
    <row r="61" spans="1:16">
      <c r="A61" s="96"/>
      <c r="B61" s="97"/>
      <c r="C61" s="74"/>
      <c r="D61" s="102"/>
      <c r="E61" s="98"/>
      <c r="F61" s="99"/>
      <c r="G61" s="135" t="str">
        <f>CONCATENATE(D57,", samtala úr öllum kerfum í ",F59," ár: ")</f>
        <v xml:space="preserve">Vallarhús og stúka, samtala úr öllum kerfum í 2 ár: </v>
      </c>
      <c r="H61" s="101"/>
      <c r="I61" s="136">
        <f>SUM(I59:I60)</f>
        <v>0</v>
      </c>
      <c r="P61" s="182"/>
    </row>
    <row r="62" spans="1:16">
      <c r="A62" s="96"/>
      <c r="B62" s="97"/>
      <c r="C62" s="74"/>
      <c r="D62" s="102"/>
      <c r="E62" s="98"/>
      <c r="F62" s="99"/>
      <c r="G62" s="135"/>
      <c r="H62" s="101"/>
      <c r="I62" s="103"/>
      <c r="P62" s="182"/>
    </row>
    <row r="63" spans="1:16">
      <c r="A63" s="96"/>
      <c r="B63" s="130" t="s">
        <v>209</v>
      </c>
      <c r="C63" s="74"/>
      <c r="D63" s="134" t="s">
        <v>61</v>
      </c>
      <c r="E63" s="98"/>
      <c r="F63" s="99"/>
      <c r="G63" s="207"/>
      <c r="H63" s="101"/>
      <c r="I63" s="101"/>
    </row>
    <row r="64" spans="1:16">
      <c r="A64" s="96"/>
      <c r="B64" s="130"/>
      <c r="C64" s="74"/>
      <c r="D64" s="132" t="s">
        <v>63</v>
      </c>
      <c r="E64" s="98"/>
      <c r="F64" s="99"/>
      <c r="G64" s="207"/>
      <c r="H64" s="101"/>
      <c r="I64" s="101"/>
    </row>
    <row r="65" spans="1:16">
      <c r="A65" s="96"/>
      <c r="B65" s="97"/>
      <c r="C65" s="18" t="s">
        <v>10</v>
      </c>
      <c r="D65" s="131" t="s">
        <v>62</v>
      </c>
      <c r="E65" s="98" t="s">
        <v>1</v>
      </c>
      <c r="F65" s="99">
        <v>2</v>
      </c>
      <c r="G65" s="133"/>
      <c r="H65" s="101"/>
      <c r="I65" s="101">
        <f>+G65*F65</f>
        <v>0</v>
      </c>
      <c r="O65" s="181"/>
      <c r="P65" s="182"/>
    </row>
    <row r="66" spans="1:16">
      <c r="A66" s="96"/>
      <c r="B66" s="97"/>
      <c r="C66" s="18" t="s">
        <v>11</v>
      </c>
      <c r="D66" s="131" t="s">
        <v>156</v>
      </c>
      <c r="E66" s="98" t="s">
        <v>1</v>
      </c>
      <c r="F66" s="99">
        <f>$F$65</f>
        <v>2</v>
      </c>
      <c r="G66" s="133"/>
      <c r="H66" s="101"/>
      <c r="I66" s="101">
        <f>+G66*F66</f>
        <v>0</v>
      </c>
      <c r="O66" s="181"/>
      <c r="P66" s="182"/>
    </row>
    <row r="67" spans="1:16">
      <c r="A67" s="96"/>
      <c r="B67" s="97"/>
      <c r="C67" s="18"/>
      <c r="D67" s="132" t="s">
        <v>64</v>
      </c>
      <c r="E67" s="98"/>
      <c r="F67" s="99"/>
      <c r="G67" s="207"/>
      <c r="H67" s="101"/>
      <c r="I67" s="101"/>
      <c r="P67" s="182"/>
    </row>
    <row r="68" spans="1:16">
      <c r="A68" s="96"/>
      <c r="B68" s="97"/>
      <c r="C68" s="18" t="s">
        <v>12</v>
      </c>
      <c r="D68" s="131" t="s">
        <v>62</v>
      </c>
      <c r="E68" s="98" t="s">
        <v>1</v>
      </c>
      <c r="F68" s="99">
        <f>$F$65</f>
        <v>2</v>
      </c>
      <c r="G68" s="133"/>
      <c r="H68" s="101"/>
      <c r="I68" s="101">
        <f>+G68*F68</f>
        <v>0</v>
      </c>
      <c r="P68" s="182"/>
    </row>
    <row r="69" spans="1:16">
      <c r="A69" s="96"/>
      <c r="B69" s="97"/>
      <c r="C69" s="18" t="s">
        <v>13</v>
      </c>
      <c r="D69" s="131" t="s">
        <v>156</v>
      </c>
      <c r="E69" s="98" t="s">
        <v>1</v>
      </c>
      <c r="F69" s="99">
        <f>$F$65</f>
        <v>2</v>
      </c>
      <c r="G69" s="133"/>
      <c r="H69" s="101"/>
      <c r="I69" s="101">
        <f>+G69*F69</f>
        <v>0</v>
      </c>
      <c r="P69" s="182"/>
    </row>
    <row r="70" spans="1:16">
      <c r="A70" s="96"/>
      <c r="B70" s="97"/>
      <c r="C70" s="18"/>
      <c r="D70" s="132" t="s">
        <v>65</v>
      </c>
      <c r="E70" s="98"/>
      <c r="F70" s="99"/>
      <c r="G70" s="207"/>
      <c r="H70" s="101"/>
      <c r="I70" s="101"/>
      <c r="P70" s="182"/>
    </row>
    <row r="71" spans="1:16">
      <c r="A71" s="96"/>
      <c r="B71" s="97"/>
      <c r="C71" s="18" t="s">
        <v>14</v>
      </c>
      <c r="D71" s="131" t="s">
        <v>62</v>
      </c>
      <c r="E71" s="98" t="s">
        <v>1</v>
      </c>
      <c r="F71" s="99">
        <f>$F$65</f>
        <v>2</v>
      </c>
      <c r="G71" s="133"/>
      <c r="H71" s="101"/>
      <c r="I71" s="101">
        <f>+G71*F71</f>
        <v>0</v>
      </c>
      <c r="P71" s="182"/>
    </row>
    <row r="72" spans="1:16">
      <c r="A72" s="96"/>
      <c r="B72" s="97"/>
      <c r="C72" s="18" t="s">
        <v>15</v>
      </c>
      <c r="D72" s="131" t="s">
        <v>156</v>
      </c>
      <c r="E72" s="98" t="s">
        <v>1</v>
      </c>
      <c r="F72" s="99">
        <f>$F$65</f>
        <v>2</v>
      </c>
      <c r="G72" s="133"/>
      <c r="H72" s="101"/>
      <c r="I72" s="101">
        <f>+G72*F72</f>
        <v>0</v>
      </c>
      <c r="P72" s="182"/>
    </row>
    <row r="73" spans="1:16">
      <c r="A73" s="96"/>
      <c r="B73" s="97"/>
      <c r="C73" s="74"/>
      <c r="D73" s="102"/>
      <c r="E73" s="98"/>
      <c r="F73" s="99"/>
      <c r="G73" s="135" t="str">
        <f>CONCATENATE(D63,", samtala úr öllum kerfum í ",F65," ár: ")</f>
        <v xml:space="preserve">Garðaskóli, samtala úr öllum kerfum í 2 ár: </v>
      </c>
      <c r="H73" s="101"/>
      <c r="I73" s="136">
        <f>SUM(I65:I72)</f>
        <v>0</v>
      </c>
      <c r="P73" s="182"/>
    </row>
    <row r="74" spans="1:16">
      <c r="A74" s="96"/>
      <c r="B74" s="97"/>
      <c r="C74" s="74"/>
      <c r="D74" s="102"/>
      <c r="E74" s="98"/>
      <c r="F74" s="99"/>
      <c r="G74" s="135"/>
      <c r="H74" s="101"/>
      <c r="I74" s="103"/>
      <c r="P74" s="182"/>
    </row>
    <row r="75" spans="1:16">
      <c r="A75" s="96"/>
      <c r="B75" s="130" t="s">
        <v>210</v>
      </c>
      <c r="C75" s="74"/>
      <c r="D75" s="134" t="s">
        <v>66</v>
      </c>
      <c r="E75" s="98"/>
      <c r="F75" s="99"/>
      <c r="G75" s="207"/>
      <c r="H75" s="101"/>
      <c r="I75" s="101"/>
      <c r="P75" s="182"/>
    </row>
    <row r="76" spans="1:16">
      <c r="A76" s="96"/>
      <c r="B76" s="130"/>
      <c r="C76" s="74"/>
      <c r="D76" s="132" t="s">
        <v>67</v>
      </c>
      <c r="E76" s="98"/>
      <c r="F76" s="99"/>
      <c r="G76" s="207"/>
      <c r="H76" s="101"/>
      <c r="I76" s="101"/>
      <c r="P76" s="182"/>
    </row>
    <row r="77" spans="1:16">
      <c r="A77" s="96"/>
      <c r="B77" s="97"/>
      <c r="C77" s="18" t="s">
        <v>10</v>
      </c>
      <c r="D77" s="131" t="s">
        <v>62</v>
      </c>
      <c r="E77" s="98" t="s">
        <v>1</v>
      </c>
      <c r="F77" s="99">
        <f>$F$65</f>
        <v>2</v>
      </c>
      <c r="G77" s="133"/>
      <c r="H77" s="101"/>
      <c r="I77" s="101">
        <f>+G77*F77</f>
        <v>0</v>
      </c>
      <c r="O77" s="181"/>
      <c r="P77" s="182"/>
    </row>
    <row r="78" spans="1:16">
      <c r="A78" s="96"/>
      <c r="B78" s="97"/>
      <c r="C78" s="18" t="s">
        <v>11</v>
      </c>
      <c r="D78" s="131" t="s">
        <v>156</v>
      </c>
      <c r="E78" s="98" t="s">
        <v>1</v>
      </c>
      <c r="F78" s="99">
        <f>$F$65</f>
        <v>2</v>
      </c>
      <c r="G78" s="133"/>
      <c r="H78" s="101"/>
      <c r="I78" s="101">
        <f>+G78*F78</f>
        <v>0</v>
      </c>
      <c r="O78" s="181"/>
      <c r="P78" s="182"/>
    </row>
    <row r="79" spans="1:16">
      <c r="A79" s="96"/>
      <c r="B79" s="97"/>
      <c r="C79" s="18"/>
      <c r="D79" s="132" t="s">
        <v>68</v>
      </c>
      <c r="E79" s="98"/>
      <c r="F79" s="99"/>
      <c r="G79" s="207"/>
      <c r="H79" s="101"/>
      <c r="I79" s="101"/>
      <c r="P79" s="182"/>
    </row>
    <row r="80" spans="1:16">
      <c r="A80" s="96"/>
      <c r="B80" s="97"/>
      <c r="C80" s="18" t="s">
        <v>12</v>
      </c>
      <c r="D80" s="131" t="s">
        <v>62</v>
      </c>
      <c r="E80" s="98" t="s">
        <v>1</v>
      </c>
      <c r="F80" s="99">
        <f>$F$65</f>
        <v>2</v>
      </c>
      <c r="G80" s="133"/>
      <c r="H80" s="101"/>
      <c r="I80" s="101">
        <f>+G80*F80</f>
        <v>0</v>
      </c>
      <c r="P80" s="182"/>
    </row>
    <row r="81" spans="1:16">
      <c r="A81" s="96"/>
      <c r="B81" s="97"/>
      <c r="C81" s="18" t="s">
        <v>13</v>
      </c>
      <c r="D81" s="131" t="s">
        <v>156</v>
      </c>
      <c r="E81" s="98" t="s">
        <v>1</v>
      </c>
      <c r="F81" s="99">
        <f>$F$65</f>
        <v>2</v>
      </c>
      <c r="G81" s="133"/>
      <c r="H81" s="101"/>
      <c r="I81" s="101">
        <f>+G81*F81</f>
        <v>0</v>
      </c>
      <c r="P81" s="182"/>
    </row>
    <row r="82" spans="1:16">
      <c r="A82" s="96"/>
      <c r="B82" s="97"/>
      <c r="C82" s="18"/>
      <c r="D82" s="132" t="s">
        <v>69</v>
      </c>
      <c r="E82" s="98"/>
      <c r="F82" s="99"/>
      <c r="G82" s="207"/>
      <c r="H82" s="101"/>
      <c r="I82" s="101"/>
      <c r="P82" s="182"/>
    </row>
    <row r="83" spans="1:16">
      <c r="A83" s="96"/>
      <c r="B83" s="97"/>
      <c r="C83" s="18" t="s">
        <v>14</v>
      </c>
      <c r="D83" s="131" t="s">
        <v>62</v>
      </c>
      <c r="E83" s="98" t="s">
        <v>1</v>
      </c>
      <c r="F83" s="99">
        <f>$F$65</f>
        <v>2</v>
      </c>
      <c r="G83" s="133"/>
      <c r="H83" s="101"/>
      <c r="I83" s="101">
        <f>+G83*F83</f>
        <v>0</v>
      </c>
      <c r="P83" s="182"/>
    </row>
    <row r="84" spans="1:16">
      <c r="A84" s="96"/>
      <c r="B84" s="97"/>
      <c r="C84" s="18" t="s">
        <v>15</v>
      </c>
      <c r="D84" s="131" t="s">
        <v>156</v>
      </c>
      <c r="E84" s="98" t="s">
        <v>1</v>
      </c>
      <c r="F84" s="99">
        <f>$F$65</f>
        <v>2</v>
      </c>
      <c r="G84" s="133"/>
      <c r="H84" s="101"/>
      <c r="I84" s="101">
        <f>+G84*F84</f>
        <v>0</v>
      </c>
      <c r="P84" s="182"/>
    </row>
    <row r="85" spans="1:16">
      <c r="A85" s="96"/>
      <c r="B85" s="97"/>
      <c r="C85" s="74"/>
      <c r="D85" s="102"/>
      <c r="E85" s="98"/>
      <c r="F85" s="99"/>
      <c r="G85" s="135" t="str">
        <f>CONCATENATE(D75,", samtala úr öllum kerfum í ",F77," ár: ")</f>
        <v xml:space="preserve">Flataskóli, samtala úr öllum kerfum í 2 ár: </v>
      </c>
      <c r="H85" s="101"/>
      <c r="I85" s="136">
        <f>SUM(I77:I84)</f>
        <v>0</v>
      </c>
      <c r="P85" s="182"/>
    </row>
    <row r="86" spans="1:16">
      <c r="A86" s="96"/>
      <c r="B86" s="97"/>
      <c r="C86" s="74"/>
      <c r="D86" s="102"/>
      <c r="E86" s="98"/>
      <c r="F86" s="99"/>
      <c r="G86" s="135"/>
      <c r="H86" s="101"/>
      <c r="I86" s="103"/>
      <c r="P86" s="182"/>
    </row>
    <row r="87" spans="1:16">
      <c r="A87" s="96"/>
      <c r="B87" s="97"/>
      <c r="C87" s="74"/>
      <c r="D87" s="102"/>
      <c r="E87" s="98"/>
      <c r="F87" s="99"/>
      <c r="G87" s="135"/>
      <c r="H87" s="101"/>
      <c r="I87" s="103"/>
      <c r="P87" s="182"/>
    </row>
    <row r="88" spans="1:16">
      <c r="A88" s="96"/>
      <c r="B88" s="97"/>
      <c r="C88" s="74"/>
      <c r="D88" s="102"/>
      <c r="E88" s="98"/>
      <c r="F88" s="99"/>
      <c r="G88" s="135"/>
      <c r="H88" s="101"/>
      <c r="I88" s="103"/>
      <c r="P88" s="182"/>
    </row>
    <row r="89" spans="1:16">
      <c r="A89" s="96"/>
      <c r="B89" s="97"/>
      <c r="C89" s="74"/>
      <c r="D89" s="102"/>
      <c r="E89" s="98"/>
      <c r="F89" s="99"/>
      <c r="G89" s="135"/>
      <c r="H89" s="101"/>
      <c r="I89" s="103"/>
      <c r="P89" s="182"/>
    </row>
    <row r="90" spans="1:16">
      <c r="A90" s="96"/>
      <c r="B90" s="97"/>
      <c r="C90" s="74"/>
      <c r="D90" s="102"/>
      <c r="E90" s="98"/>
      <c r="F90" s="99"/>
      <c r="G90" s="135"/>
      <c r="H90" s="101"/>
      <c r="I90" s="103"/>
      <c r="P90" s="182"/>
    </row>
    <row r="91" spans="1:16">
      <c r="A91" s="96"/>
      <c r="B91" s="130" t="s">
        <v>211</v>
      </c>
      <c r="C91" s="74"/>
      <c r="D91" s="134" t="s">
        <v>70</v>
      </c>
      <c r="E91" s="98"/>
      <c r="F91" s="99"/>
      <c r="G91" s="207"/>
      <c r="H91" s="101"/>
      <c r="I91" s="101"/>
      <c r="P91" s="182"/>
    </row>
    <row r="92" spans="1:16">
      <c r="A92" s="96"/>
      <c r="B92" s="130"/>
      <c r="C92" s="74"/>
      <c r="D92" s="132" t="s">
        <v>71</v>
      </c>
      <c r="E92" s="98"/>
      <c r="F92" s="99"/>
      <c r="G92" s="207"/>
      <c r="H92" s="101"/>
      <c r="I92" s="101"/>
      <c r="P92" s="182"/>
    </row>
    <row r="93" spans="1:16">
      <c r="A93" s="96"/>
      <c r="B93" s="97"/>
      <c r="C93" s="18" t="s">
        <v>10</v>
      </c>
      <c r="D93" s="131" t="s">
        <v>62</v>
      </c>
      <c r="E93" s="98" t="s">
        <v>1</v>
      </c>
      <c r="F93" s="99">
        <f>$F$65</f>
        <v>2</v>
      </c>
      <c r="G93" s="133"/>
      <c r="H93" s="101"/>
      <c r="I93" s="101">
        <f>+G93*F93</f>
        <v>0</v>
      </c>
      <c r="O93" s="181"/>
      <c r="P93" s="182"/>
    </row>
    <row r="94" spans="1:16">
      <c r="A94" s="96"/>
      <c r="B94" s="97"/>
      <c r="C94" s="18" t="s">
        <v>11</v>
      </c>
      <c r="D94" s="131" t="s">
        <v>156</v>
      </c>
      <c r="E94" s="98" t="s">
        <v>1</v>
      </c>
      <c r="F94" s="99">
        <f>$F$65</f>
        <v>2</v>
      </c>
      <c r="G94" s="133"/>
      <c r="H94" s="101"/>
      <c r="I94" s="101">
        <f>+G94*F94</f>
        <v>0</v>
      </c>
      <c r="O94" s="181"/>
      <c r="P94" s="182"/>
    </row>
    <row r="95" spans="1:16">
      <c r="A95" s="96"/>
      <c r="B95" s="97"/>
      <c r="C95" s="18"/>
      <c r="D95" s="132" t="s">
        <v>72</v>
      </c>
      <c r="E95" s="98"/>
      <c r="F95" s="99"/>
      <c r="G95" s="207"/>
      <c r="H95" s="101"/>
      <c r="I95" s="101"/>
      <c r="P95" s="182"/>
    </row>
    <row r="96" spans="1:16">
      <c r="A96" s="96"/>
      <c r="B96" s="97"/>
      <c r="C96" s="18" t="s">
        <v>12</v>
      </c>
      <c r="D96" s="131" t="s">
        <v>62</v>
      </c>
      <c r="E96" s="98" t="s">
        <v>1</v>
      </c>
      <c r="F96" s="99">
        <f>$F$65</f>
        <v>2</v>
      </c>
      <c r="G96" s="133"/>
      <c r="H96" s="101"/>
      <c r="I96" s="101">
        <f>+G96*F96</f>
        <v>0</v>
      </c>
      <c r="P96" s="182"/>
    </row>
    <row r="97" spans="1:16">
      <c r="A97" s="96"/>
      <c r="B97" s="97"/>
      <c r="C97" s="18" t="s">
        <v>13</v>
      </c>
      <c r="D97" s="131" t="s">
        <v>156</v>
      </c>
      <c r="E97" s="98" t="s">
        <v>1</v>
      </c>
      <c r="F97" s="99">
        <f>$F$65</f>
        <v>2</v>
      </c>
      <c r="G97" s="133"/>
      <c r="H97" s="101"/>
      <c r="I97" s="101">
        <f>+G97*F97</f>
        <v>0</v>
      </c>
      <c r="P97" s="182"/>
    </row>
    <row r="98" spans="1:16">
      <c r="A98" s="96"/>
      <c r="B98" s="97"/>
      <c r="C98" s="18"/>
      <c r="D98" s="132" t="s">
        <v>73</v>
      </c>
      <c r="E98" s="98"/>
      <c r="F98" s="99"/>
      <c r="G98" s="207"/>
      <c r="H98" s="101"/>
      <c r="I98" s="101"/>
      <c r="P98" s="182"/>
    </row>
    <row r="99" spans="1:16">
      <c r="A99" s="96"/>
      <c r="B99" s="97"/>
      <c r="C99" s="18" t="s">
        <v>14</v>
      </c>
      <c r="D99" s="131" t="s">
        <v>62</v>
      </c>
      <c r="E99" s="98" t="s">
        <v>1</v>
      </c>
      <c r="F99" s="99">
        <f>$F$65</f>
        <v>2</v>
      </c>
      <c r="G99" s="133"/>
      <c r="H99" s="101"/>
      <c r="I99" s="101">
        <f>+G99*F99</f>
        <v>0</v>
      </c>
      <c r="P99" s="182"/>
    </row>
    <row r="100" spans="1:16">
      <c r="A100" s="96"/>
      <c r="B100" s="97"/>
      <c r="C100" s="18" t="s">
        <v>15</v>
      </c>
      <c r="D100" s="131" t="s">
        <v>156</v>
      </c>
      <c r="E100" s="98" t="s">
        <v>1</v>
      </c>
      <c r="F100" s="99">
        <f>$F$65</f>
        <v>2</v>
      </c>
      <c r="G100" s="133"/>
      <c r="H100" s="101"/>
      <c r="I100" s="101">
        <f>+G100*F100</f>
        <v>0</v>
      </c>
      <c r="P100" s="182"/>
    </row>
    <row r="101" spans="1:16">
      <c r="A101" s="96"/>
      <c r="B101" s="97"/>
      <c r="C101" s="18"/>
      <c r="D101" s="132" t="s">
        <v>184</v>
      </c>
      <c r="E101" s="98"/>
      <c r="F101" s="99"/>
      <c r="G101" s="207"/>
      <c r="H101" s="101"/>
      <c r="I101" s="101"/>
      <c r="P101" s="182"/>
    </row>
    <row r="102" spans="1:16">
      <c r="A102" s="96"/>
      <c r="B102" s="97"/>
      <c r="C102" s="18" t="s">
        <v>16</v>
      </c>
      <c r="D102" s="131" t="s">
        <v>62</v>
      </c>
      <c r="E102" s="98" t="s">
        <v>1</v>
      </c>
      <c r="F102" s="99">
        <f>$F$65</f>
        <v>2</v>
      </c>
      <c r="G102" s="133"/>
      <c r="H102" s="101"/>
      <c r="I102" s="101">
        <f>+G102*F102</f>
        <v>0</v>
      </c>
      <c r="P102" s="182"/>
    </row>
    <row r="103" spans="1:16">
      <c r="A103" s="96"/>
      <c r="B103" s="97"/>
      <c r="C103" s="18" t="s">
        <v>17</v>
      </c>
      <c r="D103" s="131" t="s">
        <v>156</v>
      </c>
      <c r="E103" s="98" t="s">
        <v>1</v>
      </c>
      <c r="F103" s="99">
        <f>$F$65</f>
        <v>2</v>
      </c>
      <c r="G103" s="133"/>
      <c r="H103" s="101"/>
      <c r="I103" s="101">
        <f>+G103*F103</f>
        <v>0</v>
      </c>
      <c r="P103" s="182"/>
    </row>
    <row r="104" spans="1:16">
      <c r="A104" s="96"/>
      <c r="B104" s="97"/>
      <c r="C104" s="74"/>
      <c r="D104" s="102"/>
      <c r="E104" s="98"/>
      <c r="F104" s="99"/>
      <c r="G104" s="135" t="str">
        <f>CONCATENATE(D91,", samtala úr öllum kerfum í ",F93," ár: ")</f>
        <v xml:space="preserve">Hofsstaðaskóli, samtala úr öllum kerfum í 2 ár: </v>
      </c>
      <c r="H104" s="101"/>
      <c r="I104" s="136">
        <f>SUM(I93:I103)</f>
        <v>0</v>
      </c>
      <c r="P104" s="182"/>
    </row>
    <row r="105" spans="1:16">
      <c r="A105" s="96"/>
      <c r="B105" s="130" t="s">
        <v>212</v>
      </c>
      <c r="C105" s="74"/>
      <c r="D105" s="134" t="s">
        <v>74</v>
      </c>
      <c r="E105" s="98"/>
      <c r="F105" s="99"/>
      <c r="G105" s="207"/>
      <c r="H105" s="101"/>
      <c r="I105" s="101"/>
      <c r="P105" s="182"/>
    </row>
    <row r="106" spans="1:16">
      <c r="A106" s="96"/>
      <c r="B106" s="130"/>
      <c r="C106" s="74"/>
      <c r="D106" s="132" t="s">
        <v>67</v>
      </c>
      <c r="E106" s="98"/>
      <c r="F106" s="99"/>
      <c r="G106" s="207"/>
      <c r="H106" s="101"/>
      <c r="I106" s="101"/>
      <c r="P106" s="182"/>
    </row>
    <row r="107" spans="1:16">
      <c r="A107" s="96"/>
      <c r="B107" s="97"/>
      <c r="C107" s="18" t="s">
        <v>10</v>
      </c>
      <c r="D107" s="131" t="s">
        <v>62</v>
      </c>
      <c r="E107" s="98" t="s">
        <v>1</v>
      </c>
      <c r="F107" s="99">
        <f>$F$65</f>
        <v>2</v>
      </c>
      <c r="G107" s="133"/>
      <c r="H107" s="101"/>
      <c r="I107" s="101">
        <f>+G107*F107</f>
        <v>0</v>
      </c>
      <c r="O107" s="181"/>
      <c r="P107" s="182"/>
    </row>
    <row r="108" spans="1:16">
      <c r="A108" s="96"/>
      <c r="B108" s="97"/>
      <c r="C108" s="18" t="s">
        <v>11</v>
      </c>
      <c r="D108" s="131" t="s">
        <v>156</v>
      </c>
      <c r="E108" s="98" t="s">
        <v>1</v>
      </c>
      <c r="F108" s="99">
        <f>$F$65</f>
        <v>2</v>
      </c>
      <c r="G108" s="133"/>
      <c r="H108" s="101"/>
      <c r="I108" s="101">
        <f>+G108*F108</f>
        <v>0</v>
      </c>
      <c r="O108" s="181"/>
      <c r="P108" s="182"/>
    </row>
    <row r="109" spans="1:16">
      <c r="A109" s="96"/>
      <c r="B109" s="97"/>
      <c r="C109" s="18"/>
      <c r="D109" s="132" t="s">
        <v>75</v>
      </c>
      <c r="E109" s="98"/>
      <c r="F109" s="99"/>
      <c r="G109" s="207"/>
      <c r="H109" s="101"/>
      <c r="I109" s="101"/>
      <c r="P109" s="182"/>
    </row>
    <row r="110" spans="1:16">
      <c r="A110" s="96"/>
      <c r="B110" s="97"/>
      <c r="C110" s="18" t="s">
        <v>12</v>
      </c>
      <c r="D110" s="131" t="s">
        <v>62</v>
      </c>
      <c r="E110" s="98" t="s">
        <v>1</v>
      </c>
      <c r="F110" s="99">
        <f>$F$65</f>
        <v>2</v>
      </c>
      <c r="G110" s="133"/>
      <c r="H110" s="101"/>
      <c r="I110" s="101">
        <f>+G110*F110</f>
        <v>0</v>
      </c>
      <c r="P110" s="182"/>
    </row>
    <row r="111" spans="1:16">
      <c r="A111" s="96"/>
      <c r="B111" s="97"/>
      <c r="C111" s="18" t="s">
        <v>13</v>
      </c>
      <c r="D111" s="131" t="s">
        <v>156</v>
      </c>
      <c r="E111" s="98" t="s">
        <v>1</v>
      </c>
      <c r="F111" s="99">
        <f>$F$65</f>
        <v>2</v>
      </c>
      <c r="G111" s="133"/>
      <c r="H111" s="101"/>
      <c r="I111" s="101">
        <f>+G111*F111</f>
        <v>0</v>
      </c>
      <c r="P111" s="182"/>
    </row>
    <row r="112" spans="1:16">
      <c r="A112" s="96"/>
      <c r="B112" s="97"/>
      <c r="C112" s="74"/>
      <c r="D112" s="102"/>
      <c r="E112" s="98"/>
      <c r="F112" s="99"/>
      <c r="G112" s="135" t="str">
        <f>CONCATENATE(D105,", samtala úr öllum kerfum í ",F107," ár: ")</f>
        <v xml:space="preserve">Sjálandsskóli, samtala úr öllum kerfum í 2 ár: </v>
      </c>
      <c r="H112" s="101"/>
      <c r="I112" s="136">
        <f>SUM(I107:I111)</f>
        <v>0</v>
      </c>
      <c r="P112" s="182"/>
    </row>
    <row r="113" spans="1:16">
      <c r="A113" s="96"/>
      <c r="B113" s="97"/>
      <c r="C113" s="74"/>
      <c r="D113" s="102"/>
      <c r="E113" s="98"/>
      <c r="F113" s="99"/>
      <c r="G113" s="135"/>
      <c r="H113" s="101"/>
      <c r="I113" s="103"/>
      <c r="P113" s="182"/>
    </row>
    <row r="114" spans="1:16">
      <c r="A114" s="96"/>
      <c r="B114" s="130" t="s">
        <v>213</v>
      </c>
      <c r="C114" s="74"/>
      <c r="D114" s="134" t="s">
        <v>76</v>
      </c>
      <c r="E114" s="98"/>
      <c r="F114" s="99"/>
      <c r="G114" s="207"/>
      <c r="H114" s="101"/>
      <c r="I114" s="101"/>
      <c r="P114" s="182"/>
    </row>
    <row r="115" spans="1:16">
      <c r="A115" s="96"/>
      <c r="B115" s="130"/>
      <c r="C115" s="74"/>
      <c r="D115" s="132" t="s">
        <v>77</v>
      </c>
      <c r="E115" s="98"/>
      <c r="F115" s="99"/>
      <c r="G115" s="207"/>
      <c r="H115" s="101"/>
      <c r="I115" s="101"/>
      <c r="P115" s="182"/>
    </row>
    <row r="116" spans="1:16">
      <c r="A116" s="96"/>
      <c r="B116" s="97"/>
      <c r="C116" s="18" t="s">
        <v>10</v>
      </c>
      <c r="D116" s="131" t="s">
        <v>62</v>
      </c>
      <c r="E116" s="98" t="s">
        <v>1</v>
      </c>
      <c r="F116" s="99">
        <f>$F$65</f>
        <v>2</v>
      </c>
      <c r="G116" s="133"/>
      <c r="H116" s="101"/>
      <c r="I116" s="101">
        <f>+G116*F116</f>
        <v>0</v>
      </c>
      <c r="O116" s="181"/>
      <c r="P116" s="182"/>
    </row>
    <row r="117" spans="1:16">
      <c r="A117" s="96"/>
      <c r="B117" s="97"/>
      <c r="C117" s="18" t="s">
        <v>11</v>
      </c>
      <c r="D117" s="131" t="s">
        <v>156</v>
      </c>
      <c r="E117" s="98" t="s">
        <v>1</v>
      </c>
      <c r="F117" s="99">
        <f>$F$65</f>
        <v>2</v>
      </c>
      <c r="G117" s="133"/>
      <c r="H117" s="101"/>
      <c r="I117" s="101">
        <f>+G117*F117</f>
        <v>0</v>
      </c>
      <c r="O117" s="181"/>
      <c r="P117" s="182"/>
    </row>
    <row r="118" spans="1:16">
      <c r="A118" s="96"/>
      <c r="B118" s="97"/>
      <c r="C118" s="18"/>
      <c r="D118" s="132" t="s">
        <v>67</v>
      </c>
      <c r="E118" s="98"/>
      <c r="F118" s="99"/>
      <c r="G118" s="207"/>
      <c r="H118" s="101"/>
      <c r="I118" s="101"/>
      <c r="P118" s="182"/>
    </row>
    <row r="119" spans="1:16">
      <c r="A119" s="96"/>
      <c r="B119" s="97"/>
      <c r="C119" s="18" t="s">
        <v>12</v>
      </c>
      <c r="D119" s="131" t="s">
        <v>62</v>
      </c>
      <c r="E119" s="98" t="s">
        <v>1</v>
      </c>
      <c r="F119" s="99">
        <f>$F$65</f>
        <v>2</v>
      </c>
      <c r="G119" s="133"/>
      <c r="H119" s="101"/>
      <c r="I119" s="101">
        <f>+G119*F119</f>
        <v>0</v>
      </c>
      <c r="P119" s="182"/>
    </row>
    <row r="120" spans="1:16">
      <c r="A120" s="96"/>
      <c r="B120" s="97"/>
      <c r="C120" s="18" t="s">
        <v>13</v>
      </c>
      <c r="D120" s="131" t="s">
        <v>156</v>
      </c>
      <c r="E120" s="98" t="s">
        <v>1</v>
      </c>
      <c r="F120" s="99">
        <f>$F$65</f>
        <v>2</v>
      </c>
      <c r="G120" s="133"/>
      <c r="H120" s="101"/>
      <c r="I120" s="101">
        <f>+G120*F120</f>
        <v>0</v>
      </c>
      <c r="P120" s="182"/>
    </row>
    <row r="121" spans="1:16">
      <c r="A121" s="96"/>
      <c r="B121" s="97"/>
      <c r="C121" s="18"/>
      <c r="D121" s="132" t="s">
        <v>78</v>
      </c>
      <c r="E121" s="98"/>
      <c r="F121" s="99"/>
      <c r="G121" s="207"/>
      <c r="H121" s="101"/>
      <c r="I121" s="101"/>
      <c r="P121" s="182"/>
    </row>
    <row r="122" spans="1:16">
      <c r="A122" s="96"/>
      <c r="B122" s="97"/>
      <c r="C122" s="18" t="s">
        <v>14</v>
      </c>
      <c r="D122" s="131" t="s">
        <v>62</v>
      </c>
      <c r="E122" s="98" t="s">
        <v>1</v>
      </c>
      <c r="F122" s="99">
        <f>$F$65</f>
        <v>2</v>
      </c>
      <c r="G122" s="133"/>
      <c r="H122" s="101"/>
      <c r="I122" s="101">
        <f>+G122*F122</f>
        <v>0</v>
      </c>
      <c r="P122" s="182"/>
    </row>
    <row r="123" spans="1:16">
      <c r="A123" s="96"/>
      <c r="B123" s="97"/>
      <c r="C123" s="18" t="s">
        <v>15</v>
      </c>
      <c r="D123" s="131" t="s">
        <v>156</v>
      </c>
      <c r="E123" s="98" t="s">
        <v>1</v>
      </c>
      <c r="F123" s="99">
        <f>$F$65</f>
        <v>2</v>
      </c>
      <c r="G123" s="133"/>
      <c r="H123" s="101"/>
      <c r="I123" s="101">
        <f>+G123*F123</f>
        <v>0</v>
      </c>
      <c r="P123" s="182"/>
    </row>
    <row r="124" spans="1:16">
      <c r="A124" s="96"/>
      <c r="B124" s="97"/>
      <c r="C124" s="18"/>
      <c r="D124" s="132" t="s">
        <v>79</v>
      </c>
      <c r="E124" s="98"/>
      <c r="F124" s="99"/>
      <c r="G124" s="207"/>
      <c r="H124" s="101"/>
      <c r="I124" s="101"/>
      <c r="P124" s="182"/>
    </row>
    <row r="125" spans="1:16">
      <c r="A125" s="96"/>
      <c r="B125" s="97"/>
      <c r="C125" s="18" t="s">
        <v>16</v>
      </c>
      <c r="D125" s="131" t="s">
        <v>62</v>
      </c>
      <c r="E125" s="98" t="s">
        <v>1</v>
      </c>
      <c r="F125" s="99">
        <f>$F$65</f>
        <v>2</v>
      </c>
      <c r="G125" s="133"/>
      <c r="H125" s="101"/>
      <c r="I125" s="101">
        <f>+G125*F125</f>
        <v>0</v>
      </c>
      <c r="P125" s="182"/>
    </row>
    <row r="126" spans="1:16">
      <c r="A126" s="96"/>
      <c r="B126" s="97"/>
      <c r="C126" s="18" t="s">
        <v>17</v>
      </c>
      <c r="D126" s="131" t="s">
        <v>156</v>
      </c>
      <c r="E126" s="98" t="s">
        <v>1</v>
      </c>
      <c r="F126" s="99">
        <f>$F$65</f>
        <v>2</v>
      </c>
      <c r="G126" s="133"/>
      <c r="H126" s="101"/>
      <c r="I126" s="101">
        <f>+G126*F126</f>
        <v>0</v>
      </c>
      <c r="P126" s="182"/>
    </row>
    <row r="127" spans="1:16">
      <c r="A127" s="96"/>
      <c r="B127" s="97"/>
      <c r="C127" s="18"/>
      <c r="D127" s="132" t="s">
        <v>80</v>
      </c>
      <c r="E127" s="98"/>
      <c r="F127" s="99"/>
      <c r="G127" s="207"/>
      <c r="H127" s="101"/>
      <c r="I127" s="101"/>
      <c r="P127" s="182"/>
    </row>
    <row r="128" spans="1:16">
      <c r="A128" s="96"/>
      <c r="B128" s="97"/>
      <c r="C128" s="18" t="s">
        <v>18</v>
      </c>
      <c r="D128" s="131" t="s">
        <v>62</v>
      </c>
      <c r="E128" s="98" t="s">
        <v>1</v>
      </c>
      <c r="F128" s="99">
        <f>$F$65</f>
        <v>2</v>
      </c>
      <c r="G128" s="133"/>
      <c r="H128" s="101"/>
      <c r="I128" s="101">
        <f>+G128*F128</f>
        <v>0</v>
      </c>
      <c r="P128" s="182"/>
    </row>
    <row r="129" spans="1:16">
      <c r="A129" s="96"/>
      <c r="B129" s="97"/>
      <c r="C129" s="18" t="s">
        <v>19</v>
      </c>
      <c r="D129" s="131" t="s">
        <v>156</v>
      </c>
      <c r="E129" s="98" t="s">
        <v>1</v>
      </c>
      <c r="F129" s="99">
        <f>$F$65</f>
        <v>2</v>
      </c>
      <c r="G129" s="133"/>
      <c r="H129" s="101"/>
      <c r="I129" s="101">
        <f>+G129*F129</f>
        <v>0</v>
      </c>
      <c r="P129" s="182"/>
    </row>
    <row r="130" spans="1:16">
      <c r="A130" s="96"/>
      <c r="B130" s="97"/>
      <c r="C130" s="18"/>
      <c r="D130" s="132" t="s">
        <v>230</v>
      </c>
      <c r="E130" s="98"/>
      <c r="F130" s="99"/>
      <c r="G130" s="207"/>
      <c r="H130" s="101"/>
      <c r="I130" s="101"/>
      <c r="P130" s="182"/>
    </row>
    <row r="131" spans="1:16">
      <c r="A131" s="96"/>
      <c r="B131" s="97"/>
      <c r="C131" s="18" t="s">
        <v>20</v>
      </c>
      <c r="D131" s="131" t="s">
        <v>62</v>
      </c>
      <c r="E131" s="98" t="s">
        <v>1</v>
      </c>
      <c r="F131" s="99">
        <v>1</v>
      </c>
      <c r="G131" s="133"/>
      <c r="H131" s="101"/>
      <c r="I131" s="101">
        <f>+G131*F131</f>
        <v>0</v>
      </c>
      <c r="P131" s="182"/>
    </row>
    <row r="132" spans="1:16">
      <c r="A132" s="96"/>
      <c r="B132" s="97"/>
      <c r="C132" s="18" t="s">
        <v>21</v>
      </c>
      <c r="D132" s="131" t="s">
        <v>156</v>
      </c>
      <c r="E132" s="98" t="s">
        <v>1</v>
      </c>
      <c r="F132" s="99">
        <v>1</v>
      </c>
      <c r="G132" s="133"/>
      <c r="H132" s="101"/>
      <c r="I132" s="101">
        <f>+G132*F132</f>
        <v>0</v>
      </c>
      <c r="P132" s="182"/>
    </row>
    <row r="133" spans="1:16">
      <c r="A133" s="96"/>
      <c r="B133" s="97"/>
      <c r="C133" s="74"/>
      <c r="D133" s="102"/>
      <c r="E133" s="98"/>
      <c r="F133" s="99"/>
      <c r="G133" s="135" t="str">
        <f>CONCATENATE(D114,", samtala úr öllum kerfum í ",F116," ár: ")</f>
        <v xml:space="preserve">Álftanesskóli, samtala úr öllum kerfum í 2 ár: </v>
      </c>
      <c r="H133" s="101"/>
      <c r="I133" s="136">
        <f>SUM(I116:I132)</f>
        <v>0</v>
      </c>
      <c r="P133" s="182"/>
    </row>
    <row r="134" spans="1:16">
      <c r="A134" s="96"/>
      <c r="B134" s="97"/>
      <c r="C134" s="74"/>
      <c r="D134" s="102"/>
      <c r="E134" s="98"/>
      <c r="F134" s="99"/>
      <c r="G134" s="135"/>
      <c r="H134" s="101"/>
      <c r="I134" s="103"/>
      <c r="P134" s="182"/>
    </row>
    <row r="135" spans="1:16">
      <c r="A135" s="96"/>
      <c r="B135" s="130" t="s">
        <v>214</v>
      </c>
      <c r="C135" s="74"/>
      <c r="D135" s="134" t="s">
        <v>181</v>
      </c>
      <c r="E135" s="98"/>
      <c r="F135" s="99"/>
      <c r="G135" s="207"/>
      <c r="H135" s="101"/>
      <c r="I135" s="101"/>
      <c r="P135" s="182"/>
    </row>
    <row r="136" spans="1:16">
      <c r="A136" s="96"/>
      <c r="B136" s="130"/>
      <c r="C136" s="74"/>
      <c r="D136" s="132" t="s">
        <v>67</v>
      </c>
      <c r="E136" s="98"/>
      <c r="F136" s="99"/>
      <c r="G136" s="207"/>
      <c r="H136" s="101"/>
      <c r="I136" s="101"/>
      <c r="P136" s="182"/>
    </row>
    <row r="137" spans="1:16">
      <c r="A137" s="96"/>
      <c r="B137" s="97"/>
      <c r="C137" s="18" t="s">
        <v>10</v>
      </c>
      <c r="D137" s="131" t="s">
        <v>62</v>
      </c>
      <c r="E137" s="98" t="s">
        <v>1</v>
      </c>
      <c r="F137" s="99">
        <v>2</v>
      </c>
      <c r="G137" s="133"/>
      <c r="H137" s="101"/>
      <c r="I137" s="101">
        <f>+G137*F137</f>
        <v>0</v>
      </c>
      <c r="O137" s="181"/>
      <c r="P137" s="182"/>
    </row>
    <row r="138" spans="1:16">
      <c r="A138" s="96"/>
      <c r="B138" s="97"/>
      <c r="C138" s="18" t="s">
        <v>11</v>
      </c>
      <c r="D138" s="131" t="s">
        <v>156</v>
      </c>
      <c r="E138" s="98" t="s">
        <v>1</v>
      </c>
      <c r="F138" s="99">
        <v>1</v>
      </c>
      <c r="G138" s="133"/>
      <c r="H138" s="101"/>
      <c r="I138" s="101">
        <f>+G138*F138</f>
        <v>0</v>
      </c>
      <c r="O138" s="181"/>
      <c r="P138" s="182"/>
    </row>
    <row r="139" spans="1:16">
      <c r="A139" s="96"/>
      <c r="B139" s="97"/>
      <c r="C139" s="18"/>
      <c r="D139" s="132" t="s">
        <v>182</v>
      </c>
      <c r="E139" s="98"/>
      <c r="F139" s="99"/>
      <c r="G139" s="207"/>
      <c r="H139" s="101"/>
      <c r="I139" s="101"/>
      <c r="P139" s="182"/>
    </row>
    <row r="140" spans="1:16">
      <c r="A140" s="96"/>
      <c r="B140" s="97"/>
      <c r="C140" s="18" t="s">
        <v>12</v>
      </c>
      <c r="D140" s="131" t="s">
        <v>62</v>
      </c>
      <c r="E140" s="98" t="s">
        <v>1</v>
      </c>
      <c r="F140" s="99">
        <v>2</v>
      </c>
      <c r="G140" s="133"/>
      <c r="H140" s="101"/>
      <c r="I140" s="101">
        <f>+G140*F140</f>
        <v>0</v>
      </c>
      <c r="P140" s="182"/>
    </row>
    <row r="141" spans="1:16">
      <c r="A141" s="96"/>
      <c r="B141" s="97"/>
      <c r="C141" s="18" t="s">
        <v>13</v>
      </c>
      <c r="D141" s="131" t="s">
        <v>156</v>
      </c>
      <c r="E141" s="98" t="s">
        <v>1</v>
      </c>
      <c r="F141" s="99">
        <v>1</v>
      </c>
      <c r="G141" s="133"/>
      <c r="H141" s="101"/>
      <c r="I141" s="101">
        <f>+G141*F141</f>
        <v>0</v>
      </c>
      <c r="P141" s="182"/>
    </row>
    <row r="142" spans="1:16">
      <c r="A142" s="96"/>
      <c r="B142" s="97"/>
      <c r="C142" s="18"/>
      <c r="D142" s="132" t="s">
        <v>183</v>
      </c>
      <c r="E142" s="98"/>
      <c r="F142" s="99"/>
      <c r="G142" s="207"/>
      <c r="H142" s="101"/>
      <c r="I142" s="101"/>
      <c r="P142" s="182"/>
    </row>
    <row r="143" spans="1:16">
      <c r="A143" s="96"/>
      <c r="B143" s="97"/>
      <c r="C143" s="18" t="s">
        <v>14</v>
      </c>
      <c r="D143" s="131" t="s">
        <v>62</v>
      </c>
      <c r="E143" s="98" t="s">
        <v>1</v>
      </c>
      <c r="F143" s="99">
        <v>2</v>
      </c>
      <c r="G143" s="133"/>
      <c r="H143" s="101"/>
      <c r="I143" s="101">
        <f>+G143*F143</f>
        <v>0</v>
      </c>
      <c r="P143" s="182"/>
    </row>
    <row r="144" spans="1:16">
      <c r="A144" s="96"/>
      <c r="B144" s="97"/>
      <c r="C144" s="18" t="s">
        <v>15</v>
      </c>
      <c r="D144" s="131" t="s">
        <v>156</v>
      </c>
      <c r="E144" s="98" t="s">
        <v>1</v>
      </c>
      <c r="F144" s="99">
        <v>1</v>
      </c>
      <c r="G144" s="133"/>
      <c r="H144" s="101"/>
      <c r="I144" s="101">
        <f>+G144*F144</f>
        <v>0</v>
      </c>
      <c r="P144" s="182"/>
    </row>
    <row r="145" spans="1:16">
      <c r="A145" s="96"/>
      <c r="B145" s="97"/>
      <c r="C145" s="74"/>
      <c r="D145" s="102"/>
      <c r="E145" s="98"/>
      <c r="F145" s="99"/>
      <c r="G145" s="135" t="str">
        <f>CONCATENATE(D135,", samtala úr öllum kerfum í ",F137," ár: ")</f>
        <v xml:space="preserve">Urriðaholtsskóli, grunnskólahluti, samtala úr öllum kerfum í 2 ár: </v>
      </c>
      <c r="H145" s="101"/>
      <c r="I145" s="136">
        <f>SUM(I137:I144)</f>
        <v>0</v>
      </c>
      <c r="P145" s="182"/>
    </row>
    <row r="146" spans="1:16">
      <c r="A146" s="96"/>
      <c r="B146" s="97"/>
      <c r="C146" s="74"/>
      <c r="D146" s="102"/>
      <c r="E146" s="98"/>
      <c r="F146" s="99"/>
      <c r="G146" s="135"/>
      <c r="H146" s="101"/>
      <c r="I146" s="103"/>
      <c r="P146" s="182"/>
    </row>
    <row r="147" spans="1:16">
      <c r="A147" s="96"/>
      <c r="B147" s="130" t="s">
        <v>215</v>
      </c>
      <c r="C147" s="74"/>
      <c r="D147" s="134" t="s">
        <v>86</v>
      </c>
      <c r="E147" s="98"/>
      <c r="F147" s="99"/>
      <c r="G147" s="207"/>
      <c r="H147" s="101"/>
      <c r="I147" s="101"/>
      <c r="P147" s="182"/>
    </row>
    <row r="148" spans="1:16">
      <c r="A148" s="96"/>
      <c r="B148" s="130"/>
      <c r="C148" s="74"/>
      <c r="D148" s="132" t="s">
        <v>67</v>
      </c>
      <c r="E148" s="98"/>
      <c r="F148" s="99"/>
      <c r="G148" s="207"/>
      <c r="H148" s="101"/>
      <c r="I148" s="101"/>
      <c r="P148" s="182"/>
    </row>
    <row r="149" spans="1:16">
      <c r="A149" s="96"/>
      <c r="B149" s="97"/>
      <c r="C149" s="18" t="s">
        <v>10</v>
      </c>
      <c r="D149" s="131" t="s">
        <v>62</v>
      </c>
      <c r="E149" s="98" t="s">
        <v>1</v>
      </c>
      <c r="F149" s="99">
        <f>$F$65</f>
        <v>2</v>
      </c>
      <c r="G149" s="133"/>
      <c r="H149" s="101"/>
      <c r="I149" s="101">
        <f>+G149*F149</f>
        <v>0</v>
      </c>
      <c r="O149" s="181"/>
      <c r="P149" s="182"/>
    </row>
    <row r="150" spans="1:16">
      <c r="A150" s="96"/>
      <c r="B150" s="97"/>
      <c r="C150" s="18" t="s">
        <v>11</v>
      </c>
      <c r="D150" s="131" t="s">
        <v>156</v>
      </c>
      <c r="E150" s="98" t="s">
        <v>1</v>
      </c>
      <c r="F150" s="99">
        <f>$F$65</f>
        <v>2</v>
      </c>
      <c r="G150" s="133"/>
      <c r="H150" s="101"/>
      <c r="I150" s="101">
        <f>+G150*F150</f>
        <v>0</v>
      </c>
      <c r="O150" s="181"/>
      <c r="P150" s="182"/>
    </row>
    <row r="151" spans="1:16">
      <c r="A151" s="96"/>
      <c r="B151" s="97"/>
      <c r="C151" s="18"/>
      <c r="D151" s="132" t="s">
        <v>87</v>
      </c>
      <c r="E151" s="98"/>
      <c r="F151" s="99"/>
      <c r="G151" s="207"/>
      <c r="H151" s="101"/>
      <c r="I151" s="101"/>
      <c r="P151" s="182"/>
    </row>
    <row r="152" spans="1:16">
      <c r="A152" s="96"/>
      <c r="B152" s="97"/>
      <c r="C152" s="18" t="s">
        <v>12</v>
      </c>
      <c r="D152" s="131" t="s">
        <v>62</v>
      </c>
      <c r="E152" s="98" t="s">
        <v>1</v>
      </c>
      <c r="F152" s="99">
        <f>$F$65</f>
        <v>2</v>
      </c>
      <c r="G152" s="133"/>
      <c r="H152" s="101"/>
      <c r="I152" s="101">
        <f>+G152*F152</f>
        <v>0</v>
      </c>
      <c r="P152" s="182"/>
    </row>
    <row r="153" spans="1:16">
      <c r="A153" s="96"/>
      <c r="B153" s="97"/>
      <c r="C153" s="18" t="s">
        <v>13</v>
      </c>
      <c r="D153" s="131" t="s">
        <v>156</v>
      </c>
      <c r="E153" s="98" t="s">
        <v>1</v>
      </c>
      <c r="F153" s="99">
        <f>$F$65</f>
        <v>2</v>
      </c>
      <c r="G153" s="133"/>
      <c r="H153" s="101"/>
      <c r="I153" s="101">
        <f>+G153*F153</f>
        <v>0</v>
      </c>
      <c r="P153" s="182"/>
    </row>
    <row r="154" spans="1:16">
      <c r="A154" s="96"/>
      <c r="B154" s="97"/>
      <c r="C154" s="74"/>
      <c r="D154" s="102"/>
      <c r="E154" s="98"/>
      <c r="F154" s="99"/>
      <c r="G154" s="135" t="str">
        <f>CONCATENATE(D147,", samtala úr öllum kerfum í ",F149," ár: ")</f>
        <v xml:space="preserve">Tónlistarskóli Garðabæjar, samtala úr öllum kerfum í 2 ár: </v>
      </c>
      <c r="H154" s="101"/>
      <c r="I154" s="136">
        <f>SUM(I149:I153)</f>
        <v>0</v>
      </c>
      <c r="P154" s="182"/>
    </row>
    <row r="155" spans="1:16">
      <c r="G155" s="104"/>
    </row>
    <row r="156" spans="1:16">
      <c r="A156" s="96"/>
      <c r="B156" s="130" t="s">
        <v>216</v>
      </c>
      <c r="C156" s="74"/>
      <c r="D156" s="134" t="s">
        <v>106</v>
      </c>
      <c r="E156" s="98"/>
      <c r="F156" s="99"/>
      <c r="G156" s="207"/>
      <c r="H156" s="101"/>
      <c r="I156" s="101"/>
      <c r="P156" s="182"/>
    </row>
    <row r="157" spans="1:16">
      <c r="A157" s="96"/>
      <c r="B157" s="130"/>
      <c r="C157" s="74"/>
      <c r="D157" s="132" t="s">
        <v>67</v>
      </c>
      <c r="E157" s="98"/>
      <c r="F157" s="99"/>
      <c r="G157" s="207"/>
      <c r="H157" s="101"/>
      <c r="I157" s="101"/>
      <c r="P157" s="182"/>
    </row>
    <row r="158" spans="1:16">
      <c r="A158" s="96"/>
      <c r="B158" s="97"/>
      <c r="C158" s="18" t="s">
        <v>10</v>
      </c>
      <c r="D158" s="131" t="s">
        <v>62</v>
      </c>
      <c r="E158" s="98" t="s">
        <v>1</v>
      </c>
      <c r="F158" s="99">
        <f>$F$65</f>
        <v>2</v>
      </c>
      <c r="G158" s="133"/>
      <c r="H158" s="101"/>
      <c r="I158" s="101">
        <f>+G158*F158</f>
        <v>0</v>
      </c>
      <c r="O158" s="181"/>
      <c r="P158" s="182"/>
    </row>
    <row r="159" spans="1:16">
      <c r="A159" s="96"/>
      <c r="B159" s="97"/>
      <c r="C159" s="18" t="s">
        <v>11</v>
      </c>
      <c r="D159" s="131" t="s">
        <v>156</v>
      </c>
      <c r="E159" s="98" t="s">
        <v>1</v>
      </c>
      <c r="F159" s="99">
        <f>$F$65</f>
        <v>2</v>
      </c>
      <c r="G159" s="133"/>
      <c r="H159" s="101"/>
      <c r="I159" s="101">
        <f>+G159*F159</f>
        <v>0</v>
      </c>
      <c r="O159" s="181"/>
      <c r="P159" s="182"/>
    </row>
    <row r="160" spans="1:16">
      <c r="A160" s="96"/>
      <c r="B160" s="97"/>
      <c r="C160" s="74"/>
      <c r="D160" s="102"/>
      <c r="E160" s="98"/>
      <c r="F160" s="99"/>
      <c r="G160" s="135" t="str">
        <f>CONCATENATE(D156,", samtala úr öllum kerfum í ",F158," ár: ")</f>
        <v xml:space="preserve">Bæjarskrifstofur Garðabæjar, samtala úr öllum kerfum í 2 ár: </v>
      </c>
      <c r="H160" s="101"/>
      <c r="I160" s="136">
        <f>SUM(I158:I159)</f>
        <v>0</v>
      </c>
      <c r="P160" s="182"/>
    </row>
    <row r="161" spans="1:16">
      <c r="A161" s="96"/>
      <c r="B161" s="97"/>
      <c r="C161" s="74"/>
      <c r="D161" s="102"/>
      <c r="E161" s="98"/>
      <c r="F161" s="99"/>
      <c r="G161" s="135"/>
      <c r="H161" s="101"/>
      <c r="I161" s="103"/>
      <c r="P161" s="182"/>
    </row>
    <row r="162" spans="1:16">
      <c r="A162" s="96"/>
      <c r="B162" s="130" t="s">
        <v>217</v>
      </c>
      <c r="C162" s="74"/>
      <c r="D162" s="134" t="s">
        <v>179</v>
      </c>
      <c r="E162" s="98"/>
      <c r="F162" s="99"/>
      <c r="G162" s="207"/>
      <c r="H162" s="101"/>
      <c r="I162" s="101"/>
      <c r="P162" s="182"/>
    </row>
    <row r="163" spans="1:16">
      <c r="A163" s="96"/>
      <c r="B163" s="130"/>
      <c r="C163" s="74"/>
      <c r="D163" s="132" t="s">
        <v>67</v>
      </c>
      <c r="E163" s="98"/>
      <c r="F163" s="99"/>
      <c r="G163" s="207"/>
      <c r="H163" s="101"/>
      <c r="I163" s="101"/>
      <c r="P163" s="182"/>
    </row>
    <row r="164" spans="1:16">
      <c r="A164" s="96"/>
      <c r="B164" s="97"/>
      <c r="C164" s="18" t="s">
        <v>10</v>
      </c>
      <c r="D164" s="131" t="s">
        <v>62</v>
      </c>
      <c r="E164" s="98" t="s">
        <v>1</v>
      </c>
      <c r="F164" s="99">
        <f>$F$65</f>
        <v>2</v>
      </c>
      <c r="G164" s="133"/>
      <c r="H164" s="101"/>
      <c r="I164" s="101">
        <f>+G164*F164</f>
        <v>0</v>
      </c>
      <c r="O164" s="181"/>
      <c r="P164" s="182"/>
    </row>
    <row r="165" spans="1:16">
      <c r="A165" s="96"/>
      <c r="B165" s="97"/>
      <c r="C165" s="18" t="s">
        <v>11</v>
      </c>
      <c r="D165" s="131" t="s">
        <v>156</v>
      </c>
      <c r="E165" s="98" t="s">
        <v>1</v>
      </c>
      <c r="F165" s="99">
        <f>$F$65</f>
        <v>2</v>
      </c>
      <c r="G165" s="133"/>
      <c r="H165" s="101"/>
      <c r="I165" s="101">
        <f>+G165*F165</f>
        <v>0</v>
      </c>
      <c r="O165" s="181"/>
      <c r="P165" s="182"/>
    </row>
    <row r="166" spans="1:16">
      <c r="A166" s="96"/>
      <c r="B166" s="97"/>
      <c r="C166" s="74"/>
      <c r="D166" s="102"/>
      <c r="E166" s="98"/>
      <c r="F166" s="99"/>
      <c r="G166" s="135" t="str">
        <f>CONCATENATE(D162,", samtala úr öllum kerfum í ",F164," ár: ")</f>
        <v xml:space="preserve">Sveinatunga, fundarsalir, samtala úr öllum kerfum í 2 ár: </v>
      </c>
      <c r="H166" s="101"/>
      <c r="I166" s="136">
        <f>SUM(I164:I165)</f>
        <v>0</v>
      </c>
      <c r="P166" s="182"/>
    </row>
    <row r="167" spans="1:16">
      <c r="A167" s="96"/>
      <c r="B167" s="97"/>
      <c r="C167" s="74"/>
      <c r="D167" s="102"/>
      <c r="E167" s="98"/>
      <c r="F167" s="99"/>
      <c r="G167" s="135"/>
      <c r="H167" s="101"/>
      <c r="I167" s="103"/>
      <c r="P167" s="182"/>
    </row>
    <row r="168" spans="1:16">
      <c r="A168" s="96"/>
      <c r="B168" s="130" t="s">
        <v>218</v>
      </c>
      <c r="C168" s="74"/>
      <c r="D168" s="134" t="s">
        <v>107</v>
      </c>
      <c r="E168" s="98"/>
      <c r="F168" s="99"/>
      <c r="G168" s="207"/>
      <c r="H168" s="101"/>
      <c r="I168" s="101"/>
      <c r="P168" s="182"/>
    </row>
    <row r="169" spans="1:16">
      <c r="A169" s="96"/>
      <c r="B169" s="130"/>
      <c r="C169" s="74"/>
      <c r="D169" s="132" t="s">
        <v>67</v>
      </c>
      <c r="E169" s="98"/>
      <c r="F169" s="99"/>
      <c r="G169" s="207"/>
      <c r="H169" s="101"/>
      <c r="I169" s="101"/>
      <c r="P169" s="182"/>
    </row>
    <row r="170" spans="1:16">
      <c r="A170" s="96"/>
      <c r="B170" s="97"/>
      <c r="C170" s="18" t="s">
        <v>10</v>
      </c>
      <c r="D170" s="131" t="s">
        <v>62</v>
      </c>
      <c r="E170" s="98" t="s">
        <v>1</v>
      </c>
      <c r="F170" s="99">
        <f>$F$65</f>
        <v>2</v>
      </c>
      <c r="G170" s="133"/>
      <c r="H170" s="101"/>
      <c r="I170" s="101">
        <f>+G170*F170</f>
        <v>0</v>
      </c>
      <c r="O170" s="181"/>
      <c r="P170" s="182"/>
    </row>
    <row r="171" spans="1:16">
      <c r="A171" s="96"/>
      <c r="B171" s="97"/>
      <c r="C171" s="18" t="s">
        <v>11</v>
      </c>
      <c r="D171" s="131" t="s">
        <v>156</v>
      </c>
      <c r="E171" s="98" t="s">
        <v>1</v>
      </c>
      <c r="F171" s="99">
        <f>$F$65</f>
        <v>2</v>
      </c>
      <c r="G171" s="133"/>
      <c r="H171" s="101"/>
      <c r="I171" s="101">
        <f>+G171*F171</f>
        <v>0</v>
      </c>
      <c r="O171" s="181"/>
      <c r="P171" s="182"/>
    </row>
    <row r="172" spans="1:16">
      <c r="A172" s="96"/>
      <c r="B172" s="97"/>
      <c r="C172" s="74"/>
      <c r="D172" s="102"/>
      <c r="E172" s="98"/>
      <c r="F172" s="99"/>
      <c r="G172" s="135" t="str">
        <f>CONCATENATE(D168,", samtala úr öllum kerfum í ",F170," ár: ")</f>
        <v xml:space="preserve">Áhaldahús Garðabæjar, samtala úr öllum kerfum í 2 ár: </v>
      </c>
      <c r="H172" s="101"/>
      <c r="I172" s="136">
        <f>SUM(I170:I171)</f>
        <v>0</v>
      </c>
      <c r="P172" s="182"/>
    </row>
    <row r="173" spans="1:16">
      <c r="A173" s="96"/>
      <c r="B173" s="97"/>
      <c r="C173" s="74"/>
      <c r="D173" s="102"/>
      <c r="E173" s="98"/>
      <c r="F173" s="99"/>
      <c r="G173" s="135"/>
      <c r="H173" s="101"/>
      <c r="I173" s="103"/>
      <c r="P173" s="182"/>
    </row>
    <row r="174" spans="1:16">
      <c r="A174" s="96"/>
      <c r="B174" s="130" t="s">
        <v>219</v>
      </c>
      <c r="C174" s="74"/>
      <c r="D174" s="134" t="s">
        <v>108</v>
      </c>
      <c r="E174" s="98"/>
      <c r="F174" s="99"/>
      <c r="G174" s="207"/>
      <c r="H174" s="101"/>
      <c r="I174" s="101"/>
      <c r="P174" s="182"/>
    </row>
    <row r="175" spans="1:16">
      <c r="A175" s="96"/>
      <c r="B175" s="130"/>
      <c r="C175" s="74"/>
      <c r="D175" s="132" t="s">
        <v>67</v>
      </c>
      <c r="E175" s="98"/>
      <c r="F175" s="99"/>
      <c r="G175" s="207"/>
      <c r="H175" s="101"/>
      <c r="I175" s="101"/>
      <c r="P175" s="182"/>
    </row>
    <row r="176" spans="1:16">
      <c r="A176" s="96"/>
      <c r="B176" s="97"/>
      <c r="C176" s="18" t="s">
        <v>10</v>
      </c>
      <c r="D176" s="131" t="s">
        <v>62</v>
      </c>
      <c r="E176" s="98" t="s">
        <v>1</v>
      </c>
      <c r="F176" s="99">
        <f>$F$65</f>
        <v>2</v>
      </c>
      <c r="G176" s="133"/>
      <c r="H176" s="101"/>
      <c r="I176" s="101">
        <f>+G176*F176</f>
        <v>0</v>
      </c>
      <c r="O176" s="181"/>
      <c r="P176" s="182"/>
    </row>
    <row r="177" spans="1:16">
      <c r="A177" s="96"/>
      <c r="B177" s="97"/>
      <c r="C177" s="18" t="s">
        <v>11</v>
      </c>
      <c r="D177" s="131" t="s">
        <v>156</v>
      </c>
      <c r="E177" s="98" t="s">
        <v>1</v>
      </c>
      <c r="F177" s="99">
        <f>$F$65</f>
        <v>2</v>
      </c>
      <c r="G177" s="133"/>
      <c r="H177" s="101"/>
      <c r="I177" s="101">
        <f>+G177*F177</f>
        <v>0</v>
      </c>
      <c r="O177" s="181"/>
      <c r="P177" s="182"/>
    </row>
    <row r="178" spans="1:16">
      <c r="A178" s="96"/>
      <c r="B178" s="97"/>
      <c r="C178" s="74"/>
      <c r="D178" s="102"/>
      <c r="E178" s="98"/>
      <c r="F178" s="99"/>
      <c r="G178" s="135" t="str">
        <f>CONCATENATE(D174,", samtala úr öllum kerfum í ",F176," ár: ")</f>
        <v xml:space="preserve">Bókasafn Garðabæjar, samtala úr öllum kerfum í 2 ár: </v>
      </c>
      <c r="H178" s="101"/>
      <c r="I178" s="136">
        <f>SUM(I176:I177)</f>
        <v>0</v>
      </c>
      <c r="P178" s="182"/>
    </row>
    <row r="179" spans="1:16">
      <c r="A179" s="96"/>
      <c r="B179" s="97"/>
      <c r="C179" s="74"/>
      <c r="D179" s="102"/>
      <c r="E179" s="98"/>
      <c r="F179" s="99"/>
      <c r="G179" s="135"/>
      <c r="H179" s="101"/>
      <c r="I179" s="103"/>
      <c r="P179" s="182"/>
    </row>
    <row r="180" spans="1:16">
      <c r="A180" s="96"/>
      <c r="B180" s="130" t="s">
        <v>220</v>
      </c>
      <c r="C180" s="74"/>
      <c r="D180" s="134" t="s">
        <v>172</v>
      </c>
      <c r="E180" s="98"/>
      <c r="F180" s="99"/>
      <c r="G180" s="207"/>
      <c r="H180" s="101"/>
      <c r="I180" s="101"/>
      <c r="P180" s="182"/>
    </row>
    <row r="181" spans="1:16">
      <c r="A181" s="96"/>
      <c r="B181" s="130"/>
      <c r="C181" s="74"/>
      <c r="D181" s="132" t="s">
        <v>67</v>
      </c>
      <c r="E181" s="98"/>
      <c r="F181" s="99"/>
      <c r="G181" s="207"/>
      <c r="H181" s="101"/>
      <c r="I181" s="101"/>
      <c r="P181" s="182"/>
    </row>
    <row r="182" spans="1:16">
      <c r="A182" s="96"/>
      <c r="B182" s="97"/>
      <c r="C182" s="18" t="s">
        <v>10</v>
      </c>
      <c r="D182" s="131" t="s">
        <v>62</v>
      </c>
      <c r="E182" s="98" t="s">
        <v>1</v>
      </c>
      <c r="F182" s="99">
        <f>$F$65</f>
        <v>2</v>
      </c>
      <c r="G182" s="133"/>
      <c r="H182" s="101"/>
      <c r="I182" s="101">
        <f>+G182*F182</f>
        <v>0</v>
      </c>
      <c r="O182" s="181"/>
      <c r="P182" s="182"/>
    </row>
    <row r="183" spans="1:16">
      <c r="A183" s="96"/>
      <c r="B183" s="97"/>
      <c r="C183" s="18" t="s">
        <v>11</v>
      </c>
      <c r="D183" s="131" t="s">
        <v>156</v>
      </c>
      <c r="E183" s="98" t="s">
        <v>1</v>
      </c>
      <c r="F183" s="99">
        <f>$F$65</f>
        <v>2</v>
      </c>
      <c r="G183" s="133"/>
      <c r="H183" s="101"/>
      <c r="I183" s="101">
        <f>+G183*F183</f>
        <v>0</v>
      </c>
      <c r="O183" s="181"/>
      <c r="P183" s="182"/>
    </row>
    <row r="184" spans="1:16">
      <c r="A184" s="96"/>
      <c r="B184" s="97"/>
      <c r="C184" s="74"/>
      <c r="D184" s="102"/>
      <c r="E184" s="98"/>
      <c r="F184" s="99"/>
      <c r="G184" s="135" t="str">
        <f>CONCATENATE(D180,", samtala úr öllum kerfum í ",F182," ár: ")</f>
        <v xml:space="preserve">Smiðja, félagsstarf eldri borgara, samtala úr öllum kerfum í 2 ár: </v>
      </c>
      <c r="H184" s="101"/>
      <c r="I184" s="136">
        <f>SUM(I182:I183)</f>
        <v>0</v>
      </c>
      <c r="P184" s="182"/>
    </row>
    <row r="185" spans="1:16">
      <c r="A185" s="96"/>
      <c r="B185" s="97"/>
      <c r="C185" s="74"/>
      <c r="D185" s="102"/>
      <c r="E185" s="98"/>
      <c r="F185" s="99"/>
      <c r="G185" s="135"/>
      <c r="H185" s="101"/>
      <c r="I185" s="103"/>
      <c r="P185" s="182"/>
    </row>
    <row r="186" spans="1:16">
      <c r="A186" s="96"/>
      <c r="B186" s="130" t="s">
        <v>222</v>
      </c>
      <c r="C186" s="74"/>
      <c r="D186" s="134" t="s">
        <v>221</v>
      </c>
      <c r="E186" s="98"/>
      <c r="F186" s="99"/>
      <c r="G186" s="207"/>
      <c r="H186" s="101"/>
      <c r="I186" s="101"/>
      <c r="P186" s="182"/>
    </row>
    <row r="187" spans="1:16">
      <c r="A187" s="96"/>
      <c r="B187" s="130"/>
      <c r="C187" s="74"/>
      <c r="D187" s="132" t="s">
        <v>67</v>
      </c>
      <c r="E187" s="98"/>
      <c r="F187" s="99"/>
      <c r="G187" s="207"/>
      <c r="H187" s="101"/>
      <c r="I187" s="101"/>
      <c r="P187" s="182"/>
    </row>
    <row r="188" spans="1:16">
      <c r="A188" s="96"/>
      <c r="B188" s="97"/>
      <c r="C188" s="18" t="s">
        <v>10</v>
      </c>
      <c r="D188" s="131" t="s">
        <v>62</v>
      </c>
      <c r="E188" s="98" t="s">
        <v>1</v>
      </c>
      <c r="F188" s="99">
        <f>$F$65</f>
        <v>2</v>
      </c>
      <c r="G188" s="133"/>
      <c r="H188" s="101"/>
      <c r="I188" s="101">
        <f>+G188*F188</f>
        <v>0</v>
      </c>
      <c r="O188" s="181"/>
      <c r="P188" s="182"/>
    </row>
    <row r="189" spans="1:16">
      <c r="A189" s="96"/>
      <c r="B189" s="97"/>
      <c r="C189" s="18" t="s">
        <v>11</v>
      </c>
      <c r="D189" s="131" t="s">
        <v>156</v>
      </c>
      <c r="E189" s="98" t="s">
        <v>1</v>
      </c>
      <c r="F189" s="99">
        <f>$F$65</f>
        <v>2</v>
      </c>
      <c r="G189" s="133"/>
      <c r="H189" s="101"/>
      <c r="I189" s="101">
        <f>+G189*F189</f>
        <v>0</v>
      </c>
      <c r="O189" s="181"/>
      <c r="P189" s="182"/>
    </row>
    <row r="190" spans="1:16">
      <c r="A190" s="96"/>
      <c r="B190" s="97"/>
      <c r="C190" s="74"/>
      <c r="D190" s="102"/>
      <c r="E190" s="98"/>
      <c r="F190" s="99"/>
      <c r="G190" s="135" t="str">
        <f>CONCATENATE(D186,", samtala úr öllum kerfum í ",F188," ár: ")</f>
        <v xml:space="preserve">Þinghús/Samkomuhús Garðabæjar, samtala úr öllum kerfum í 2 ár: </v>
      </c>
      <c r="H190" s="101"/>
      <c r="I190" s="136">
        <f>SUM(I188:I189)</f>
        <v>0</v>
      </c>
      <c r="P190" s="182"/>
    </row>
    <row r="191" spans="1:16">
      <c r="A191" s="96"/>
      <c r="B191" s="97"/>
      <c r="C191" s="74"/>
      <c r="D191" s="102"/>
      <c r="E191" s="98"/>
      <c r="F191" s="99"/>
      <c r="G191" s="135"/>
      <c r="H191" s="101"/>
      <c r="I191" s="103"/>
      <c r="P191" s="182"/>
    </row>
    <row r="192" spans="1:16">
      <c r="A192" s="96"/>
      <c r="B192" s="130" t="s">
        <v>223</v>
      </c>
      <c r="C192" s="74"/>
      <c r="D192" s="134" t="s">
        <v>185</v>
      </c>
      <c r="E192" s="98"/>
      <c r="F192" s="99"/>
      <c r="G192" s="207"/>
      <c r="H192" s="101"/>
      <c r="I192" s="101"/>
      <c r="P192" s="182"/>
    </row>
    <row r="193" spans="1:16">
      <c r="A193" s="96"/>
      <c r="B193" s="130"/>
      <c r="C193" s="74"/>
      <c r="D193" s="132" t="s">
        <v>189</v>
      </c>
      <c r="E193" s="98"/>
      <c r="F193" s="99"/>
      <c r="G193" s="207"/>
      <c r="H193" s="101"/>
      <c r="I193" s="101"/>
      <c r="P193" s="182"/>
    </row>
    <row r="194" spans="1:16">
      <c r="A194" s="96"/>
      <c r="B194" s="97"/>
      <c r="C194" s="18" t="s">
        <v>10</v>
      </c>
      <c r="D194" s="131" t="s">
        <v>62</v>
      </c>
      <c r="E194" s="98" t="s">
        <v>1</v>
      </c>
      <c r="F194" s="99">
        <f>$F$65</f>
        <v>2</v>
      </c>
      <c r="G194" s="133"/>
      <c r="H194" s="101"/>
      <c r="I194" s="101">
        <f>+G194*F194</f>
        <v>0</v>
      </c>
      <c r="O194" s="181"/>
      <c r="P194" s="182"/>
    </row>
    <row r="195" spans="1:16">
      <c r="A195" s="96"/>
      <c r="B195" s="97"/>
      <c r="C195" s="18" t="s">
        <v>11</v>
      </c>
      <c r="D195" s="131" t="s">
        <v>156</v>
      </c>
      <c r="E195" s="98" t="s">
        <v>1</v>
      </c>
      <c r="F195" s="99">
        <f>$F$65</f>
        <v>2</v>
      </c>
      <c r="G195" s="133"/>
      <c r="H195" s="101"/>
      <c r="I195" s="101">
        <f>+G195*F195</f>
        <v>0</v>
      </c>
      <c r="O195" s="181"/>
      <c r="P195" s="182"/>
    </row>
    <row r="196" spans="1:16">
      <c r="A196" s="96"/>
      <c r="B196" s="97"/>
      <c r="C196" s="18"/>
      <c r="D196" s="132" t="s">
        <v>190</v>
      </c>
      <c r="E196" s="98"/>
      <c r="F196" s="99"/>
      <c r="G196" s="207"/>
      <c r="H196" s="101"/>
      <c r="I196" s="101"/>
      <c r="P196" s="182"/>
    </row>
    <row r="197" spans="1:16">
      <c r="A197" s="96"/>
      <c r="B197" s="97"/>
      <c r="C197" s="18" t="s">
        <v>12</v>
      </c>
      <c r="D197" s="131" t="s">
        <v>62</v>
      </c>
      <c r="E197" s="98" t="s">
        <v>1</v>
      </c>
      <c r="F197" s="99">
        <f>$F$65</f>
        <v>2</v>
      </c>
      <c r="G197" s="133"/>
      <c r="H197" s="101"/>
      <c r="I197" s="101">
        <f>+G197*F197</f>
        <v>0</v>
      </c>
      <c r="P197" s="182"/>
    </row>
    <row r="198" spans="1:16">
      <c r="A198" s="96"/>
      <c r="B198" s="97"/>
      <c r="C198" s="18" t="s">
        <v>13</v>
      </c>
      <c r="D198" s="131" t="s">
        <v>156</v>
      </c>
      <c r="E198" s="98" t="s">
        <v>1</v>
      </c>
      <c r="F198" s="99">
        <f>$F$65</f>
        <v>2</v>
      </c>
      <c r="G198" s="133"/>
      <c r="H198" s="101"/>
      <c r="I198" s="101">
        <f>+G198*F198</f>
        <v>0</v>
      </c>
      <c r="P198" s="182"/>
    </row>
    <row r="199" spans="1:16">
      <c r="A199" s="96"/>
      <c r="B199" s="97"/>
      <c r="C199" s="18"/>
      <c r="D199" s="132" t="s">
        <v>191</v>
      </c>
      <c r="E199" s="98"/>
      <c r="F199" s="99"/>
      <c r="G199" s="207"/>
      <c r="H199" s="101"/>
      <c r="I199" s="101"/>
      <c r="P199" s="182"/>
    </row>
    <row r="200" spans="1:16">
      <c r="A200" s="96"/>
      <c r="B200" s="97"/>
      <c r="C200" s="18" t="s">
        <v>14</v>
      </c>
      <c r="D200" s="131" t="s">
        <v>62</v>
      </c>
      <c r="E200" s="98" t="s">
        <v>1</v>
      </c>
      <c r="F200" s="99">
        <f>$F$65</f>
        <v>2</v>
      </c>
      <c r="G200" s="133"/>
      <c r="H200" s="101"/>
      <c r="I200" s="101">
        <f>+G200*F200</f>
        <v>0</v>
      </c>
      <c r="P200" s="182"/>
    </row>
    <row r="201" spans="1:16">
      <c r="A201" s="96"/>
      <c r="B201" s="97"/>
      <c r="C201" s="18" t="s">
        <v>15</v>
      </c>
      <c r="D201" s="131" t="s">
        <v>156</v>
      </c>
      <c r="E201" s="98" t="s">
        <v>1</v>
      </c>
      <c r="F201" s="99">
        <f>$F$65</f>
        <v>2</v>
      </c>
      <c r="G201" s="133"/>
      <c r="H201" s="101"/>
      <c r="I201" s="101">
        <f>+G201*F201</f>
        <v>0</v>
      </c>
      <c r="P201" s="182"/>
    </row>
    <row r="202" spans="1:16">
      <c r="A202" s="96"/>
      <c r="B202" s="97"/>
      <c r="C202" s="18"/>
      <c r="D202" s="132" t="s">
        <v>192</v>
      </c>
      <c r="E202" s="98"/>
      <c r="F202" s="99"/>
      <c r="G202" s="207"/>
      <c r="H202" s="101"/>
      <c r="I202" s="101"/>
      <c r="P202" s="182"/>
    </row>
    <row r="203" spans="1:16">
      <c r="A203" s="96"/>
      <c r="B203" s="97"/>
      <c r="C203" s="18" t="s">
        <v>16</v>
      </c>
      <c r="D203" s="131" t="s">
        <v>62</v>
      </c>
      <c r="E203" s="98" t="s">
        <v>1</v>
      </c>
      <c r="F203" s="99">
        <f>$F$65</f>
        <v>2</v>
      </c>
      <c r="G203" s="133"/>
      <c r="H203" s="101"/>
      <c r="I203" s="101">
        <f>+G203*F203</f>
        <v>0</v>
      </c>
      <c r="P203" s="182"/>
    </row>
    <row r="204" spans="1:16">
      <c r="A204" s="96"/>
      <c r="B204" s="97"/>
      <c r="C204" s="18" t="s">
        <v>17</v>
      </c>
      <c r="D204" s="131" t="s">
        <v>156</v>
      </c>
      <c r="E204" s="98" t="s">
        <v>1</v>
      </c>
      <c r="F204" s="99">
        <f>$F$65</f>
        <v>2</v>
      </c>
      <c r="G204" s="133"/>
      <c r="H204" s="101"/>
      <c r="I204" s="101">
        <f>+G204*F204</f>
        <v>0</v>
      </c>
      <c r="P204" s="182"/>
    </row>
    <row r="205" spans="1:16">
      <c r="A205" s="96"/>
      <c r="B205" s="97"/>
      <c r="C205" s="74"/>
      <c r="D205" s="102"/>
      <c r="E205" s="98"/>
      <c r="F205" s="99"/>
      <c r="G205" s="135" t="str">
        <f>CONCATENATE(D192,", samtala úr öllum kerfum í ",F194," ár: ")</f>
        <v xml:space="preserve">Ísafold, hjúkrunarheimili, samtala úr öllum kerfum í 2 ár: </v>
      </c>
      <c r="H205" s="101"/>
      <c r="I205" s="136">
        <f>SUM(I194:I204)</f>
        <v>0</v>
      </c>
      <c r="P205" s="182"/>
    </row>
    <row r="206" spans="1:16">
      <c r="A206" s="96"/>
      <c r="B206" s="97"/>
      <c r="C206" s="74"/>
      <c r="D206" s="102"/>
      <c r="E206" s="98"/>
      <c r="F206" s="99"/>
      <c r="G206" s="135"/>
      <c r="H206" s="101"/>
      <c r="I206" s="103"/>
      <c r="P206" s="182"/>
    </row>
    <row r="207" spans="1:16">
      <c r="A207" s="96"/>
      <c r="B207" s="130" t="s">
        <v>224</v>
      </c>
      <c r="C207" s="74"/>
      <c r="D207" s="134" t="s">
        <v>105</v>
      </c>
      <c r="E207" s="98"/>
      <c r="F207" s="99"/>
      <c r="G207" s="207"/>
      <c r="H207" s="101"/>
      <c r="I207" s="101"/>
      <c r="P207" s="182"/>
    </row>
    <row r="208" spans="1:16">
      <c r="A208" s="96"/>
      <c r="B208" s="130"/>
      <c r="C208" s="74"/>
      <c r="D208" s="132" t="s">
        <v>67</v>
      </c>
      <c r="E208" s="98"/>
      <c r="F208" s="99"/>
      <c r="G208" s="207"/>
      <c r="H208" s="101"/>
      <c r="I208" s="101"/>
      <c r="P208" s="182"/>
    </row>
    <row r="209" spans="1:16">
      <c r="A209" s="96"/>
      <c r="B209" s="97"/>
      <c r="C209" s="18" t="s">
        <v>10</v>
      </c>
      <c r="D209" s="131" t="s">
        <v>62</v>
      </c>
      <c r="E209" s="98" t="s">
        <v>1</v>
      </c>
      <c r="F209" s="99">
        <f>$F$65</f>
        <v>2</v>
      </c>
      <c r="G209" s="133"/>
      <c r="H209" s="101"/>
      <c r="I209" s="101">
        <f>+G209*F209</f>
        <v>0</v>
      </c>
      <c r="O209" s="181"/>
      <c r="P209" s="182"/>
    </row>
    <row r="210" spans="1:16">
      <c r="A210" s="96"/>
      <c r="B210" s="97"/>
      <c r="C210" s="18" t="s">
        <v>11</v>
      </c>
      <c r="D210" s="131" t="s">
        <v>156</v>
      </c>
      <c r="E210" s="98" t="s">
        <v>1</v>
      </c>
      <c r="F210" s="99">
        <f>$F$65</f>
        <v>2</v>
      </c>
      <c r="G210" s="133"/>
      <c r="H210" s="101"/>
      <c r="I210" s="101">
        <f>+G210*F210</f>
        <v>0</v>
      </c>
      <c r="O210" s="181"/>
      <c r="P210" s="182"/>
    </row>
    <row r="211" spans="1:16">
      <c r="A211" s="96"/>
      <c r="B211" s="97"/>
      <c r="C211" s="74"/>
      <c r="D211" s="102"/>
      <c r="E211" s="98"/>
      <c r="F211" s="99"/>
      <c r="G211" s="135" t="str">
        <f>CONCATENATE(D207,", samtala úr öllum kerfum í ",F209," ár: ")</f>
        <v xml:space="preserve">Ásar, leikskóli, samtala úr öllum kerfum í 2 ár: </v>
      </c>
      <c r="H211" s="101"/>
      <c r="I211" s="136">
        <f>SUM(I209:I210)</f>
        <v>0</v>
      </c>
      <c r="P211" s="182"/>
    </row>
    <row r="212" spans="1:16">
      <c r="A212" s="96"/>
      <c r="B212" s="97"/>
      <c r="C212" s="74"/>
      <c r="D212" s="102"/>
      <c r="E212" s="98"/>
      <c r="F212" s="99"/>
      <c r="G212" s="135"/>
      <c r="H212" s="101"/>
      <c r="I212" s="103"/>
      <c r="P212" s="182"/>
    </row>
    <row r="213" spans="1:16">
      <c r="A213" s="96"/>
      <c r="B213" s="130" t="s">
        <v>225</v>
      </c>
      <c r="C213" s="74"/>
      <c r="D213" s="134" t="s">
        <v>187</v>
      </c>
      <c r="E213" s="98"/>
      <c r="F213" s="99"/>
      <c r="G213" s="207"/>
      <c r="H213" s="101"/>
      <c r="I213" s="101"/>
      <c r="P213" s="182"/>
    </row>
    <row r="214" spans="1:16">
      <c r="A214" s="96"/>
      <c r="B214" s="130"/>
      <c r="C214" s="74"/>
      <c r="D214" s="132" t="s">
        <v>188</v>
      </c>
      <c r="E214" s="98"/>
      <c r="F214" s="99"/>
      <c r="G214" s="207"/>
      <c r="H214" s="101"/>
      <c r="I214" s="101"/>
      <c r="P214" s="182"/>
    </row>
    <row r="215" spans="1:16">
      <c r="A215" s="96"/>
      <c r="B215" s="97"/>
      <c r="C215" s="18" t="s">
        <v>10</v>
      </c>
      <c r="D215" s="131" t="s">
        <v>62</v>
      </c>
      <c r="E215" s="98" t="s">
        <v>1</v>
      </c>
      <c r="F215" s="99">
        <f>$F$65</f>
        <v>2</v>
      </c>
      <c r="G215" s="133"/>
      <c r="H215" s="101"/>
      <c r="I215" s="101">
        <f>+G215*F215</f>
        <v>0</v>
      </c>
      <c r="O215" s="181"/>
      <c r="P215" s="182"/>
    </row>
    <row r="216" spans="1:16">
      <c r="A216" s="96"/>
      <c r="B216" s="97"/>
      <c r="C216" s="18" t="s">
        <v>11</v>
      </c>
      <c r="D216" s="131" t="s">
        <v>156</v>
      </c>
      <c r="E216" s="98" t="s">
        <v>1</v>
      </c>
      <c r="F216" s="99">
        <f>$F$65</f>
        <v>2</v>
      </c>
      <c r="G216" s="133"/>
      <c r="H216" s="101"/>
      <c r="I216" s="101">
        <f>+G216*F216</f>
        <v>0</v>
      </c>
      <c r="O216" s="181"/>
      <c r="P216" s="182"/>
    </row>
    <row r="217" spans="1:16">
      <c r="A217" s="96"/>
      <c r="B217" s="97"/>
      <c r="C217" s="74"/>
      <c r="D217" s="102"/>
      <c r="E217" s="98"/>
      <c r="F217" s="99"/>
      <c r="G217" s="135" t="str">
        <f>CONCATENATE(D213,", samtala úr öllum kerfum í ",F215," ár: ")</f>
        <v xml:space="preserve">Akrar, leikskóli, samtala úr öllum kerfum í 2 ár: </v>
      </c>
      <c r="H217" s="101"/>
      <c r="I217" s="136">
        <f>SUM(I215:I216)</f>
        <v>0</v>
      </c>
      <c r="P217" s="182"/>
    </row>
    <row r="218" spans="1:16">
      <c r="A218" s="96"/>
      <c r="B218" s="97"/>
      <c r="C218" s="74"/>
      <c r="D218" s="102"/>
      <c r="E218" s="98"/>
      <c r="F218" s="99"/>
      <c r="G218" s="135"/>
      <c r="H218" s="101"/>
      <c r="I218" s="103"/>
      <c r="P218" s="182"/>
    </row>
    <row r="219" spans="1:16">
      <c r="A219" s="96"/>
      <c r="B219" s="97"/>
      <c r="C219" s="74"/>
      <c r="D219" s="102"/>
      <c r="E219" s="98"/>
      <c r="F219" s="99"/>
      <c r="G219" s="135"/>
      <c r="H219" s="101"/>
      <c r="I219" s="103"/>
      <c r="P219" s="182"/>
    </row>
    <row r="220" spans="1:16">
      <c r="A220" s="96"/>
      <c r="B220" s="97"/>
      <c r="C220" s="74"/>
      <c r="D220" s="102"/>
      <c r="E220" s="98"/>
      <c r="F220" s="99"/>
      <c r="G220" s="135"/>
      <c r="H220" s="101"/>
      <c r="I220" s="103"/>
      <c r="P220" s="182"/>
    </row>
    <row r="221" spans="1:16">
      <c r="A221" s="96"/>
      <c r="B221" s="97"/>
      <c r="C221" s="74"/>
      <c r="D221" s="102"/>
      <c r="E221" s="98"/>
      <c r="F221" s="99"/>
      <c r="G221" s="135"/>
      <c r="H221" s="101"/>
      <c r="I221" s="103"/>
      <c r="P221" s="182"/>
    </row>
    <row r="222" spans="1:16">
      <c r="A222" s="96"/>
      <c r="B222" s="97"/>
      <c r="C222" s="74"/>
      <c r="D222" s="102"/>
      <c r="E222" s="98"/>
      <c r="F222" s="99"/>
      <c r="G222" s="135"/>
      <c r="H222" s="101"/>
      <c r="I222" s="103"/>
      <c r="P222" s="182"/>
    </row>
    <row r="223" spans="1:16">
      <c r="A223" s="96"/>
      <c r="B223" s="130" t="s">
        <v>226</v>
      </c>
      <c r="C223" s="74"/>
      <c r="D223" s="134" t="s">
        <v>195</v>
      </c>
      <c r="E223" s="98"/>
      <c r="F223" s="99"/>
      <c r="G223" s="207"/>
      <c r="H223" s="101"/>
      <c r="I223" s="101"/>
      <c r="P223" s="182"/>
    </row>
    <row r="224" spans="1:16">
      <c r="A224" s="96"/>
      <c r="B224" s="130"/>
      <c r="C224" s="74"/>
      <c r="D224" s="132" t="s">
        <v>186</v>
      </c>
      <c r="E224" s="98"/>
      <c r="F224" s="99"/>
      <c r="G224" s="207"/>
      <c r="H224" s="101"/>
      <c r="I224" s="101"/>
      <c r="P224" s="182"/>
    </row>
    <row r="225" spans="1:16">
      <c r="A225" s="96"/>
      <c r="B225" s="97"/>
      <c r="C225" s="18" t="s">
        <v>10</v>
      </c>
      <c r="D225" s="131" t="s">
        <v>62</v>
      </c>
      <c r="E225" s="98" t="s">
        <v>1</v>
      </c>
      <c r="F225" s="99">
        <f>$F$65</f>
        <v>2</v>
      </c>
      <c r="G225" s="133"/>
      <c r="H225" s="101"/>
      <c r="I225" s="101">
        <f>+G225*F225</f>
        <v>0</v>
      </c>
      <c r="O225" s="181"/>
      <c r="P225" s="182"/>
    </row>
    <row r="226" spans="1:16">
      <c r="A226" s="96"/>
      <c r="B226" s="97"/>
      <c r="C226" s="18" t="s">
        <v>11</v>
      </c>
      <c r="D226" s="131" t="s">
        <v>156</v>
      </c>
      <c r="E226" s="98" t="s">
        <v>1</v>
      </c>
      <c r="F226" s="99">
        <f>$F$65</f>
        <v>2</v>
      </c>
      <c r="G226" s="133"/>
      <c r="H226" s="101"/>
      <c r="I226" s="101">
        <f>+G226*F226</f>
        <v>0</v>
      </c>
      <c r="O226" s="181"/>
      <c r="P226" s="182"/>
    </row>
    <row r="227" spans="1:16">
      <c r="A227" s="96"/>
      <c r="B227" s="97"/>
      <c r="C227" s="18"/>
      <c r="D227" s="132" t="s">
        <v>75</v>
      </c>
      <c r="E227" s="98"/>
      <c r="F227" s="99"/>
      <c r="G227" s="207"/>
      <c r="H227" s="101"/>
      <c r="I227" s="101"/>
      <c r="P227" s="182"/>
    </row>
    <row r="228" spans="1:16">
      <c r="A228" s="96"/>
      <c r="B228" s="97"/>
      <c r="C228" s="18" t="s">
        <v>12</v>
      </c>
      <c r="D228" s="131" t="s">
        <v>62</v>
      </c>
      <c r="E228" s="98" t="s">
        <v>1</v>
      </c>
      <c r="F228" s="99">
        <f>$F$65</f>
        <v>2</v>
      </c>
      <c r="G228" s="133"/>
      <c r="H228" s="101"/>
      <c r="I228" s="101">
        <f>+G228*F228</f>
        <v>0</v>
      </c>
      <c r="P228" s="182"/>
    </row>
    <row r="229" spans="1:16">
      <c r="A229" s="96"/>
      <c r="B229" s="97"/>
      <c r="C229" s="18" t="s">
        <v>13</v>
      </c>
      <c r="D229" s="131" t="s">
        <v>156</v>
      </c>
      <c r="E229" s="98" t="s">
        <v>1</v>
      </c>
      <c r="F229" s="99">
        <f>$F$65</f>
        <v>2</v>
      </c>
      <c r="G229" s="133"/>
      <c r="H229" s="101"/>
      <c r="I229" s="101">
        <f>+G229*F229</f>
        <v>0</v>
      </c>
      <c r="P229" s="182"/>
    </row>
    <row r="230" spans="1:16">
      <c r="A230" s="96"/>
      <c r="B230" s="97"/>
      <c r="C230" s="18"/>
      <c r="D230" s="132" t="s">
        <v>193</v>
      </c>
      <c r="E230" s="98"/>
      <c r="F230" s="99"/>
      <c r="G230" s="207"/>
      <c r="H230" s="101"/>
      <c r="I230" s="101"/>
      <c r="P230" s="182"/>
    </row>
    <row r="231" spans="1:16">
      <c r="A231" s="96"/>
      <c r="B231" s="97"/>
      <c r="C231" s="18" t="s">
        <v>14</v>
      </c>
      <c r="D231" s="131" t="s">
        <v>62</v>
      </c>
      <c r="E231" s="98" t="s">
        <v>1</v>
      </c>
      <c r="F231" s="99">
        <f>$F$65</f>
        <v>2</v>
      </c>
      <c r="G231" s="133"/>
      <c r="H231" s="101"/>
      <c r="I231" s="101">
        <f>+G231*F231</f>
        <v>0</v>
      </c>
      <c r="P231" s="182"/>
    </row>
    <row r="232" spans="1:16">
      <c r="A232" s="96"/>
      <c r="B232" s="97"/>
      <c r="C232" s="18" t="s">
        <v>15</v>
      </c>
      <c r="D232" s="131" t="s">
        <v>156</v>
      </c>
      <c r="E232" s="98" t="s">
        <v>1</v>
      </c>
      <c r="F232" s="99">
        <f>$F$65</f>
        <v>2</v>
      </c>
      <c r="G232" s="133"/>
      <c r="H232" s="101"/>
      <c r="I232" s="101">
        <f>+G232*F232</f>
        <v>0</v>
      </c>
      <c r="P232" s="182"/>
    </row>
    <row r="233" spans="1:16">
      <c r="A233" s="96"/>
      <c r="B233" s="97"/>
      <c r="C233" s="18"/>
      <c r="D233" s="132" t="s">
        <v>194</v>
      </c>
      <c r="E233" s="98"/>
      <c r="F233" s="99"/>
      <c r="G233" s="207"/>
      <c r="H233" s="101"/>
      <c r="I233" s="101"/>
      <c r="P233" s="182"/>
    </row>
    <row r="234" spans="1:16">
      <c r="A234" s="96"/>
      <c r="B234" s="97"/>
      <c r="C234" s="18" t="s">
        <v>16</v>
      </c>
      <c r="D234" s="131" t="s">
        <v>62</v>
      </c>
      <c r="E234" s="98" t="s">
        <v>1</v>
      </c>
      <c r="F234" s="99">
        <f>$F$65</f>
        <v>2</v>
      </c>
      <c r="G234" s="133"/>
      <c r="H234" s="101"/>
      <c r="I234" s="101">
        <f>+G234*F234</f>
        <v>0</v>
      </c>
      <c r="P234" s="182"/>
    </row>
    <row r="235" spans="1:16">
      <c r="A235" s="96"/>
      <c r="B235" s="97"/>
      <c r="C235" s="18" t="s">
        <v>17</v>
      </c>
      <c r="D235" s="131" t="s">
        <v>156</v>
      </c>
      <c r="E235" s="98" t="s">
        <v>1</v>
      </c>
      <c r="F235" s="99">
        <f>$F$65</f>
        <v>2</v>
      </c>
      <c r="G235" s="133"/>
      <c r="H235" s="101"/>
      <c r="I235" s="101">
        <f>+G235*F235</f>
        <v>0</v>
      </c>
      <c r="P235" s="182"/>
    </row>
    <row r="236" spans="1:16">
      <c r="A236" s="96"/>
      <c r="B236" s="97"/>
      <c r="C236" s="74"/>
      <c r="D236" s="102"/>
      <c r="E236" s="98"/>
      <c r="F236" s="99"/>
      <c r="G236" s="135" t="str">
        <f>CONCATENATE(D223,", samtala úr öllum kerfum í ",F225," ár: ")</f>
        <v xml:space="preserve">Urriðaholtsskóli, leikskólahluti, samtala úr öllum kerfum í 2 ár: </v>
      </c>
      <c r="H236" s="101"/>
      <c r="I236" s="136">
        <f>SUM(I225:I235)</f>
        <v>0</v>
      </c>
      <c r="P236" s="182"/>
    </row>
    <row r="237" spans="1:16">
      <c r="A237" s="96"/>
      <c r="B237" s="97"/>
      <c r="C237" s="74"/>
      <c r="D237" s="102"/>
      <c r="E237" s="98"/>
      <c r="F237" s="99"/>
      <c r="G237" s="135"/>
      <c r="H237" s="101"/>
      <c r="I237" s="103"/>
      <c r="P237" s="182"/>
    </row>
    <row r="238" spans="1:16">
      <c r="A238" s="96"/>
      <c r="B238" s="130" t="s">
        <v>227</v>
      </c>
      <c r="C238" s="74"/>
      <c r="D238" s="134" t="s">
        <v>196</v>
      </c>
      <c r="E238" s="98"/>
      <c r="F238" s="99"/>
      <c r="G238" s="207"/>
      <c r="H238" s="101"/>
      <c r="I238" s="101"/>
      <c r="P238" s="182"/>
    </row>
    <row r="239" spans="1:16">
      <c r="A239" s="96"/>
      <c r="B239" s="130"/>
      <c r="C239" s="74"/>
      <c r="D239" s="132" t="s">
        <v>197</v>
      </c>
      <c r="E239" s="98"/>
      <c r="F239" s="99"/>
      <c r="G239" s="207"/>
      <c r="H239" s="101"/>
      <c r="I239" s="101"/>
      <c r="P239" s="182"/>
    </row>
    <row r="240" spans="1:16">
      <c r="A240" s="96"/>
      <c r="B240" s="97"/>
      <c r="C240" s="18" t="s">
        <v>10</v>
      </c>
      <c r="D240" s="131" t="s">
        <v>62</v>
      </c>
      <c r="E240" s="98" t="s">
        <v>1</v>
      </c>
      <c r="F240" s="99">
        <v>1</v>
      </c>
      <c r="G240" s="133"/>
      <c r="H240" s="101"/>
      <c r="I240" s="101">
        <f>+G240*F240</f>
        <v>0</v>
      </c>
      <c r="O240" s="181"/>
      <c r="P240" s="182"/>
    </row>
    <row r="241" spans="1:16">
      <c r="A241" s="96"/>
      <c r="B241" s="97"/>
      <c r="C241" s="18" t="s">
        <v>11</v>
      </c>
      <c r="D241" s="131" t="s">
        <v>156</v>
      </c>
      <c r="E241" s="98" t="s">
        <v>1</v>
      </c>
      <c r="F241" s="99">
        <v>1</v>
      </c>
      <c r="G241" s="133"/>
      <c r="H241" s="101"/>
      <c r="I241" s="101">
        <f>+G241*F241</f>
        <v>0</v>
      </c>
      <c r="O241" s="181"/>
      <c r="P241" s="182"/>
    </row>
    <row r="242" spans="1:16">
      <c r="A242" s="96"/>
      <c r="B242" s="97"/>
      <c r="C242" s="74"/>
      <c r="D242" s="102"/>
      <c r="E242" s="98"/>
      <c r="F242" s="99"/>
      <c r="G242" s="135" t="str">
        <f>CONCATENATE(D238,", samtala úr öllum kerfum í ",F240," ár: ")</f>
        <v xml:space="preserve">Kirkjuból, leikskóli, samtala úr öllum kerfum í 1 ár: </v>
      </c>
      <c r="H242" s="101"/>
      <c r="I242" s="136">
        <f>SUM(I240:I241)</f>
        <v>0</v>
      </c>
      <c r="P242" s="182"/>
    </row>
    <row r="243" spans="1:16">
      <c r="A243" s="96"/>
      <c r="B243" s="97"/>
      <c r="C243" s="74"/>
      <c r="D243" s="102"/>
      <c r="E243" s="98"/>
      <c r="F243" s="99"/>
      <c r="G243" s="135"/>
      <c r="H243" s="101"/>
      <c r="I243" s="103"/>
      <c r="P243" s="182"/>
    </row>
    <row r="244" spans="1:16">
      <c r="A244" s="96"/>
      <c r="B244" s="130" t="s">
        <v>228</v>
      </c>
      <c r="C244" s="74"/>
      <c r="D244" s="134" t="s">
        <v>198</v>
      </c>
      <c r="E244" s="98"/>
      <c r="F244" s="99"/>
      <c r="G244" s="207"/>
      <c r="H244" s="101"/>
      <c r="I244" s="101"/>
      <c r="P244" s="182"/>
    </row>
    <row r="245" spans="1:16">
      <c r="A245" s="96"/>
      <c r="B245" s="130"/>
      <c r="C245" s="74"/>
      <c r="D245" s="132" t="s">
        <v>197</v>
      </c>
      <c r="E245" s="98"/>
      <c r="F245" s="99"/>
      <c r="G245" s="207"/>
      <c r="H245" s="101"/>
      <c r="I245" s="101"/>
      <c r="P245" s="182"/>
    </row>
    <row r="246" spans="1:16">
      <c r="A246" s="96"/>
      <c r="B246" s="97"/>
      <c r="C246" s="18" t="s">
        <v>10</v>
      </c>
      <c r="D246" s="131" t="s">
        <v>62</v>
      </c>
      <c r="E246" s="98" t="s">
        <v>1</v>
      </c>
      <c r="F246" s="99">
        <v>2</v>
      </c>
      <c r="G246" s="133"/>
      <c r="H246" s="101"/>
      <c r="I246" s="101">
        <f>+G246*F246</f>
        <v>0</v>
      </c>
      <c r="O246" s="181"/>
      <c r="P246" s="182"/>
    </row>
    <row r="247" spans="1:16">
      <c r="A247" s="96"/>
      <c r="B247" s="97"/>
      <c r="C247" s="18" t="s">
        <v>11</v>
      </c>
      <c r="D247" s="131" t="s">
        <v>156</v>
      </c>
      <c r="E247" s="98" t="s">
        <v>1</v>
      </c>
      <c r="F247" s="99">
        <v>2</v>
      </c>
      <c r="G247" s="133"/>
      <c r="H247" s="101"/>
      <c r="I247" s="101">
        <f>+G247*F247</f>
        <v>0</v>
      </c>
      <c r="O247" s="181"/>
      <c r="P247" s="182"/>
    </row>
    <row r="248" spans="1:16">
      <c r="A248" s="96"/>
      <c r="B248" s="97"/>
      <c r="C248" s="74"/>
      <c r="D248" s="102"/>
      <c r="E248" s="98"/>
      <c r="F248" s="99"/>
      <c r="G248" s="135" t="str">
        <f>CONCATENATE(D244,", samtala úr öllum kerfum í ",F246," ár: ")</f>
        <v xml:space="preserve">Lundaból, leikskóli, samtala úr öllum kerfum í 2 ár: </v>
      </c>
      <c r="H248" s="101"/>
      <c r="I248" s="136">
        <f>SUM(I246:I247)</f>
        <v>0</v>
      </c>
      <c r="P248" s="182"/>
    </row>
    <row r="249" spans="1:16">
      <c r="A249" s="96"/>
      <c r="B249" s="97"/>
      <c r="C249" s="74"/>
      <c r="D249" s="102"/>
      <c r="E249" s="98"/>
      <c r="F249" s="99"/>
      <c r="G249" s="135"/>
      <c r="H249" s="101"/>
      <c r="I249" s="103"/>
      <c r="P249" s="182"/>
    </row>
    <row r="250" spans="1:16">
      <c r="A250" s="96"/>
      <c r="B250" s="97"/>
      <c r="C250" s="74"/>
      <c r="D250" s="96"/>
      <c r="E250" s="106"/>
      <c r="F250" s="99"/>
      <c r="G250" s="101"/>
      <c r="H250" s="101"/>
      <c r="I250" s="101"/>
      <c r="P250" s="182"/>
    </row>
    <row r="251" spans="1:16" ht="17.25" thickBot="1">
      <c r="A251" s="96"/>
      <c r="B251" s="88"/>
      <c r="C251" s="74"/>
      <c r="D251" s="89" t="s">
        <v>231</v>
      </c>
      <c r="E251" s="93"/>
      <c r="F251" s="94"/>
      <c r="G251" s="209"/>
      <c r="H251" s="95"/>
      <c r="I251" s="107">
        <f>SUM(I3:I250)/2</f>
        <v>0</v>
      </c>
      <c r="P251" s="182"/>
    </row>
    <row r="252" spans="1:16">
      <c r="G252" s="104"/>
      <c r="P252" s="182"/>
    </row>
    <row r="253" spans="1:16">
      <c r="P253" s="182"/>
    </row>
    <row r="254" spans="1:16">
      <c r="P254" s="182"/>
    </row>
    <row r="255" spans="1:16">
      <c r="P255" s="182"/>
    </row>
    <row r="256" spans="1:16">
      <c r="P256" s="182"/>
    </row>
    <row r="257" spans="16:16">
      <c r="P257" s="182"/>
    </row>
    <row r="258" spans="16:16">
      <c r="P258" s="182"/>
    </row>
    <row r="259" spans="16:16">
      <c r="P259" s="182"/>
    </row>
    <row r="260" spans="16:16">
      <c r="P260" s="182"/>
    </row>
    <row r="261" spans="16:16">
      <c r="P261" s="182"/>
    </row>
    <row r="262" spans="16:16">
      <c r="P262" s="182"/>
    </row>
    <row r="263" spans="16:16">
      <c r="P263" s="182"/>
    </row>
    <row r="264" spans="16:16">
      <c r="P264" s="182"/>
    </row>
    <row r="265" spans="16:16">
      <c r="P265" s="182"/>
    </row>
    <row r="266" spans="16:16">
      <c r="P266" s="182"/>
    </row>
    <row r="267" spans="16:16">
      <c r="P267" s="182"/>
    </row>
    <row r="268" spans="16:16">
      <c r="P268" s="182"/>
    </row>
    <row r="269" spans="16:16">
      <c r="P269" s="182"/>
    </row>
    <row r="270" spans="16:16">
      <c r="P270" s="182"/>
    </row>
    <row r="271" spans="16:16">
      <c r="P271" s="182"/>
    </row>
    <row r="272" spans="16:16">
      <c r="P272" s="182"/>
    </row>
    <row r="273" spans="16:16">
      <c r="P273" s="182"/>
    </row>
    <row r="274" spans="16:16">
      <c r="P274" s="182"/>
    </row>
    <row r="275" spans="16:16">
      <c r="P275" s="182"/>
    </row>
    <row r="276" spans="16:16">
      <c r="P276" s="182"/>
    </row>
    <row r="277" spans="16:16">
      <c r="P277" s="182"/>
    </row>
    <row r="278" spans="16:16">
      <c r="P278" s="182"/>
    </row>
    <row r="279" spans="16:16">
      <c r="P279" s="182"/>
    </row>
    <row r="280" spans="16:16">
      <c r="P280" s="182"/>
    </row>
    <row r="281" spans="16:16">
      <c r="P281" s="182"/>
    </row>
    <row r="282" spans="16:16">
      <c r="P282" s="182"/>
    </row>
    <row r="283" spans="16:16">
      <c r="P283" s="182"/>
    </row>
    <row r="284" spans="16:16">
      <c r="P284" s="182"/>
    </row>
    <row r="285" spans="16:16">
      <c r="P285" s="182"/>
    </row>
    <row r="286" spans="16:16">
      <c r="P286" s="182"/>
    </row>
    <row r="287" spans="16:16">
      <c r="P287" s="182"/>
    </row>
    <row r="288" spans="16:16">
      <c r="P288" s="182"/>
    </row>
    <row r="289" spans="16:16">
      <c r="P289" s="182"/>
    </row>
    <row r="290" spans="16:16">
      <c r="P290" s="182"/>
    </row>
    <row r="291" spans="16:16">
      <c r="P291" s="182"/>
    </row>
    <row r="292" spans="16:16">
      <c r="P292" s="182"/>
    </row>
    <row r="293" spans="16:16">
      <c r="P293" s="182"/>
    </row>
    <row r="294" spans="16:16">
      <c r="P294" s="182"/>
    </row>
    <row r="295" spans="16:16">
      <c r="P295" s="182"/>
    </row>
    <row r="296" spans="16:16">
      <c r="P296" s="182"/>
    </row>
    <row r="297" spans="16:16">
      <c r="P297" s="182"/>
    </row>
    <row r="298" spans="16:16">
      <c r="P298" s="182"/>
    </row>
    <row r="299" spans="16:16">
      <c r="P299" s="182"/>
    </row>
    <row r="300" spans="16:16">
      <c r="P300" s="182"/>
    </row>
    <row r="301" spans="16:16">
      <c r="P301" s="182"/>
    </row>
    <row r="302" spans="16:16">
      <c r="P302" s="182"/>
    </row>
    <row r="303" spans="16:16">
      <c r="P303" s="182"/>
    </row>
    <row r="304" spans="16:16">
      <c r="P304" s="182"/>
    </row>
    <row r="305" spans="16:16">
      <c r="P305" s="182"/>
    </row>
    <row r="306" spans="16:16">
      <c r="P306" s="182"/>
    </row>
    <row r="307" spans="16:16">
      <c r="P307" s="182"/>
    </row>
    <row r="308" spans="16:16">
      <c r="P308" s="182"/>
    </row>
    <row r="309" spans="16:16">
      <c r="P309" s="182"/>
    </row>
    <row r="310" spans="16:16">
      <c r="P310" s="182"/>
    </row>
    <row r="311" spans="16:16">
      <c r="P311" s="182"/>
    </row>
    <row r="312" spans="16:16">
      <c r="P312" s="182"/>
    </row>
    <row r="313" spans="16:16">
      <c r="P313" s="182"/>
    </row>
    <row r="314" spans="16:16">
      <c r="P314" s="182"/>
    </row>
    <row r="315" spans="16:16">
      <c r="P315" s="182"/>
    </row>
    <row r="316" spans="16:16">
      <c r="P316" s="182"/>
    </row>
    <row r="317" spans="16:16">
      <c r="P317" s="182"/>
    </row>
    <row r="318" spans="16:16">
      <c r="P318" s="182"/>
    </row>
    <row r="319" spans="16:16">
      <c r="P319" s="182"/>
    </row>
    <row r="320" spans="16:16">
      <c r="P320" s="182"/>
    </row>
    <row r="321" spans="16:16">
      <c r="P321" s="182"/>
    </row>
    <row r="322" spans="16:16">
      <c r="P322" s="182"/>
    </row>
    <row r="323" spans="16:16">
      <c r="P323" s="182"/>
    </row>
    <row r="324" spans="16:16">
      <c r="P324" s="182"/>
    </row>
    <row r="325" spans="16:16">
      <c r="P325" s="182"/>
    </row>
    <row r="326" spans="16:16">
      <c r="P326" s="182"/>
    </row>
    <row r="327" spans="16:16">
      <c r="P327" s="182"/>
    </row>
    <row r="328" spans="16:16">
      <c r="P328" s="182"/>
    </row>
    <row r="329" spans="16:16">
      <c r="P329" s="182"/>
    </row>
    <row r="330" spans="16:16">
      <c r="P330" s="182"/>
    </row>
    <row r="331" spans="16:16">
      <c r="P331" s="182"/>
    </row>
    <row r="332" spans="16:16">
      <c r="P332" s="182"/>
    </row>
    <row r="333" spans="16:16">
      <c r="P333" s="182"/>
    </row>
    <row r="334" spans="16:16">
      <c r="P334" s="182"/>
    </row>
    <row r="335" spans="16:16">
      <c r="P335" s="182"/>
    </row>
    <row r="336" spans="16:16">
      <c r="P336" s="182"/>
    </row>
    <row r="337" spans="16:16">
      <c r="P337" s="182"/>
    </row>
    <row r="338" spans="16:16">
      <c r="P338" s="182"/>
    </row>
    <row r="339" spans="16:16">
      <c r="P339" s="182"/>
    </row>
    <row r="340" spans="16:16">
      <c r="P340" s="182"/>
    </row>
    <row r="341" spans="16:16">
      <c r="P341" s="182"/>
    </row>
  </sheetData>
  <sheetProtection algorithmName="SHA-512" hashValue="jGf/B9AsgExuZclvUw7B8A/hMdnMROSeGUQRocnFBellq++3Rs+N7RkraTCC7+3GRl/TA6AKbTxooCZbduQCHQ==" saltValue="U6AQzQEF2Hc8kXkuaCUc6A==" spinCount="100000" sheet="1" objects="1" scenarios="1"/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useFirstPageNumber="1" r:id="rId1"/>
  <headerFooter alignWithMargins="0">
    <oddHeader>&amp;L&amp;"Arial Narrow,Bold"&amp;12Garðabær - Reglubundið eftirlit og viðhald loftræsikerfa 2020-2022&amp;R&amp;"Arial Narrow,Bold"&amp;12Tilboðsskrá
Yfirferðir</oddHeader>
    <oddFooter>&amp;L&amp;8Gert af Strendingur ehf., fyrir Garðabæ&amp;CBls. &amp;P / &amp;N&amp;R&amp;6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71"/>
  <sheetViews>
    <sheetView showZeros="0" view="pageBreakPreview" zoomScaleNormal="100" zoomScaleSheetLayoutView="100" workbookViewId="0">
      <pane ySplit="1" topLeftCell="A2" activePane="bottomLeft" state="frozen"/>
      <selection pane="bottomLeft" activeCell="H6" sqref="H6"/>
    </sheetView>
  </sheetViews>
  <sheetFormatPr defaultColWidth="9.28515625" defaultRowHeight="16.5"/>
  <cols>
    <col min="1" max="1" width="2.28515625" style="13" customWidth="1"/>
    <col min="2" max="2" width="5.85546875" style="59" bestFit="1" customWidth="1"/>
    <col min="3" max="3" width="2.7109375" style="70" customWidth="1"/>
    <col min="4" max="4" width="42.85546875" style="13" bestFit="1" customWidth="1"/>
    <col min="5" max="5" width="6.85546875" style="13" bestFit="1" customWidth="1"/>
    <col min="6" max="6" width="5.42578125" style="25" customWidth="1"/>
    <col min="7" max="8" width="7.42578125" style="25" bestFit="1" customWidth="1"/>
    <col min="9" max="9" width="9.7109375" style="4" bestFit="1" customWidth="1"/>
    <col min="10" max="10" width="13.140625" style="13" bestFit="1" customWidth="1"/>
    <col min="11" max="11" width="6.42578125" style="13" customWidth="1"/>
    <col min="12" max="245" width="12.42578125" style="13" customWidth="1"/>
    <col min="246" max="16384" width="9.28515625" style="13"/>
  </cols>
  <sheetData>
    <row r="1" spans="1:255" s="10" customFormat="1" thickBot="1">
      <c r="A1" s="8"/>
      <c r="B1" s="60" t="s">
        <v>5</v>
      </c>
      <c r="C1" s="68"/>
      <c r="D1" s="61" t="s">
        <v>6</v>
      </c>
      <c r="E1" s="62" t="s">
        <v>8</v>
      </c>
      <c r="F1" s="67" t="s">
        <v>7</v>
      </c>
      <c r="G1" s="67" t="s">
        <v>42</v>
      </c>
      <c r="H1" s="67" t="s">
        <v>43</v>
      </c>
      <c r="I1" s="63" t="s">
        <v>133</v>
      </c>
      <c r="J1" s="64" t="s">
        <v>9</v>
      </c>
      <c r="K1" s="9"/>
      <c r="L1" s="18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spans="1:255" s="10" customFormat="1" ht="15.75">
      <c r="A2" s="8"/>
      <c r="B2" s="11"/>
      <c r="C2" s="69"/>
      <c r="D2" s="11"/>
      <c r="E2" s="26"/>
      <c r="F2" s="27"/>
      <c r="G2" s="27"/>
      <c r="H2" s="27"/>
      <c r="I2" s="1"/>
      <c r="J2" s="27"/>
      <c r="K2" s="9"/>
      <c r="L2" s="18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spans="1:255" s="10" customFormat="1" ht="15.75">
      <c r="A3" s="28"/>
      <c r="B3" s="127" t="s">
        <v>37</v>
      </c>
      <c r="C3" s="128"/>
      <c r="D3" s="129" t="s">
        <v>41</v>
      </c>
      <c r="E3" s="24"/>
      <c r="F3" s="65"/>
      <c r="G3" s="65"/>
      <c r="H3" s="65"/>
      <c r="I3" s="3"/>
      <c r="J3" s="24"/>
      <c r="K3" s="9"/>
      <c r="L3" s="18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</row>
    <row r="4" spans="1:255" s="10" customFormat="1" ht="15.75">
      <c r="A4" s="28"/>
      <c r="B4" s="127"/>
      <c r="C4" s="128"/>
      <c r="D4" s="129"/>
      <c r="E4" s="24"/>
      <c r="F4" s="65"/>
      <c r="G4" s="65"/>
      <c r="H4" s="65"/>
      <c r="I4" s="3"/>
      <c r="J4" s="24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spans="1:255" s="10" customFormat="1">
      <c r="A5" s="28"/>
      <c r="B5" s="97" t="s">
        <v>81</v>
      </c>
      <c r="C5" s="74"/>
      <c r="D5" s="110" t="s">
        <v>39</v>
      </c>
      <c r="E5" s="98"/>
      <c r="F5" s="99"/>
      <c r="G5" s="100"/>
      <c r="H5" s="101"/>
      <c r="I5" s="103"/>
      <c r="J5" s="2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spans="1:255" s="10" customFormat="1">
      <c r="A6" s="28"/>
      <c r="B6" s="97"/>
      <c r="C6" s="19" t="s">
        <v>3</v>
      </c>
      <c r="D6" s="23" t="s">
        <v>110</v>
      </c>
      <c r="E6" s="98" t="s">
        <v>40</v>
      </c>
      <c r="F6" s="99">
        <f>24*2</f>
        <v>48</v>
      </c>
      <c r="G6" s="126"/>
      <c r="H6" s="137"/>
      <c r="I6" s="14">
        <f>IF(G6="X",H6,H6+G6)</f>
        <v>0</v>
      </c>
      <c r="J6" s="14">
        <f>I6*F6</f>
        <v>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  <row r="7" spans="1:255" s="10" customFormat="1">
      <c r="A7" s="28"/>
      <c r="B7" s="97"/>
      <c r="C7" s="19"/>
      <c r="D7" s="23"/>
      <c r="E7" s="98"/>
      <c r="F7" s="99"/>
      <c r="G7" s="126"/>
      <c r="H7" s="65"/>
      <c r="I7" s="14"/>
      <c r="J7" s="14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spans="1:255" s="10" customFormat="1">
      <c r="A8" s="28"/>
      <c r="B8" s="97" t="s">
        <v>82</v>
      </c>
      <c r="C8" s="74"/>
      <c r="D8" s="110" t="s">
        <v>38</v>
      </c>
      <c r="E8" s="98"/>
      <c r="F8" s="99"/>
      <c r="G8" s="126"/>
      <c r="H8" s="65"/>
      <c r="I8" s="14"/>
      <c r="J8" s="14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spans="1:255" s="10" customFormat="1">
      <c r="A9" s="28"/>
      <c r="B9" s="97"/>
      <c r="C9" s="19" t="s">
        <v>3</v>
      </c>
      <c r="D9" s="23" t="s">
        <v>174</v>
      </c>
      <c r="E9" s="98" t="s">
        <v>29</v>
      </c>
      <c r="F9" s="99">
        <v>150</v>
      </c>
      <c r="G9" s="126"/>
      <c r="H9" s="137"/>
      <c r="I9" s="14">
        <f>IF(G9="X",H9,H9+G9)</f>
        <v>0</v>
      </c>
      <c r="J9" s="14">
        <f>I9*F9</f>
        <v>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</row>
    <row r="10" spans="1:255" s="10" customFormat="1">
      <c r="A10" s="28"/>
      <c r="B10" s="97"/>
      <c r="C10" s="19" t="s">
        <v>4</v>
      </c>
      <c r="D10" s="23" t="s">
        <v>176</v>
      </c>
      <c r="E10" s="98" t="s">
        <v>29</v>
      </c>
      <c r="F10" s="99">
        <v>290</v>
      </c>
      <c r="G10" s="126"/>
      <c r="H10" s="137"/>
      <c r="I10" s="14">
        <f>IF(G10="X",H10,H10+G10)</f>
        <v>0</v>
      </c>
      <c r="J10" s="14">
        <f>I10*F10</f>
        <v>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</row>
    <row r="11" spans="1:255" s="10" customFormat="1">
      <c r="A11" s="28"/>
      <c r="B11" s="97"/>
      <c r="C11" s="19" t="s">
        <v>56</v>
      </c>
      <c r="D11" s="23" t="s">
        <v>175</v>
      </c>
      <c r="E11" s="98" t="s">
        <v>29</v>
      </c>
      <c r="F11" s="99">
        <v>60</v>
      </c>
      <c r="G11" s="126"/>
      <c r="H11" s="137"/>
      <c r="I11" s="14">
        <f>IF(G11="X",H11,H11+G11)</f>
        <v>0</v>
      </c>
      <c r="J11" s="14">
        <f>I11*F11</f>
        <v>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</row>
    <row r="12" spans="1:255" s="10" customFormat="1">
      <c r="A12" s="28"/>
      <c r="B12" s="97"/>
      <c r="C12" s="19"/>
      <c r="D12" s="23"/>
      <c r="E12" s="98"/>
      <c r="F12" s="99"/>
      <c r="G12" s="126"/>
      <c r="H12" s="99"/>
      <c r="I12" s="14"/>
      <c r="J12" s="14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</row>
    <row r="13" spans="1:255">
      <c r="B13" s="15" t="s">
        <v>83</v>
      </c>
      <c r="C13" s="19"/>
      <c r="D13" s="110" t="s">
        <v>124</v>
      </c>
      <c r="E13" s="24"/>
      <c r="F13" s="65"/>
      <c r="G13" s="65"/>
      <c r="H13" s="141"/>
      <c r="I13" s="3"/>
      <c r="J13" s="24"/>
      <c r="K13" s="20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pans="1:255" ht="49.5">
      <c r="B14" s="15"/>
      <c r="C14" s="19" t="s">
        <v>3</v>
      </c>
      <c r="D14" s="23" t="s">
        <v>170</v>
      </c>
      <c r="E14" s="21" t="s">
        <v>0</v>
      </c>
      <c r="F14" s="66">
        <v>20</v>
      </c>
      <c r="G14" s="137"/>
      <c r="H14" s="137"/>
      <c r="I14" s="14">
        <f>IF(G14="X",H14,H14+G14)</f>
        <v>0</v>
      </c>
      <c r="J14" s="14">
        <f>I14*F14</f>
        <v>0</v>
      </c>
      <c r="K14" s="20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ht="33">
      <c r="B15" s="15"/>
      <c r="C15" s="19" t="s">
        <v>4</v>
      </c>
      <c r="D15" s="23" t="s">
        <v>169</v>
      </c>
      <c r="E15" s="21" t="s">
        <v>0</v>
      </c>
      <c r="F15" s="66">
        <v>3</v>
      </c>
      <c r="G15" s="137"/>
      <c r="H15" s="137"/>
      <c r="I15" s="14">
        <f>IF(G15="X",H15,H15+G15)</f>
        <v>0</v>
      </c>
      <c r="J15" s="14">
        <f>I15*F15</f>
        <v>0</v>
      </c>
      <c r="K15" s="20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pans="1:255">
      <c r="B16" s="15"/>
      <c r="C16" s="19"/>
      <c r="D16" s="23"/>
      <c r="E16" s="21"/>
      <c r="F16" s="66"/>
      <c r="G16" s="65"/>
      <c r="H16" s="65"/>
      <c r="I16" s="14"/>
      <c r="J16" s="14"/>
      <c r="K16" s="20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pans="2:255">
      <c r="B17" s="15" t="s">
        <v>84</v>
      </c>
      <c r="C17" s="19"/>
      <c r="D17" s="110" t="s">
        <v>49</v>
      </c>
      <c r="E17" s="24"/>
      <c r="F17" s="65"/>
      <c r="G17" s="65"/>
      <c r="H17" s="141"/>
      <c r="I17" s="3"/>
      <c r="J17" s="24"/>
      <c r="K17" s="20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pans="2:255">
      <c r="B18" s="15"/>
      <c r="C18" s="19" t="s">
        <v>3</v>
      </c>
      <c r="D18" s="23" t="s">
        <v>48</v>
      </c>
      <c r="E18" s="21" t="s">
        <v>0</v>
      </c>
      <c r="F18" s="66">
        <v>8</v>
      </c>
      <c r="G18" s="66" t="s">
        <v>44</v>
      </c>
      <c r="H18" s="137"/>
      <c r="I18" s="14">
        <f>IF(G18="X",H18,H18+G18)</f>
        <v>0</v>
      </c>
      <c r="J18" s="14">
        <f>I18*F18</f>
        <v>0</v>
      </c>
      <c r="K18" s="20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</row>
    <row r="19" spans="2:255">
      <c r="B19" s="15"/>
      <c r="C19" s="19"/>
      <c r="D19" s="23"/>
      <c r="E19" s="21"/>
      <c r="F19" s="66"/>
      <c r="G19" s="65"/>
      <c r="H19" s="65"/>
      <c r="I19" s="14"/>
      <c r="J19" s="14"/>
      <c r="K19" s="20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</row>
    <row r="20" spans="2:255">
      <c r="B20" s="15" t="s">
        <v>134</v>
      </c>
      <c r="C20" s="19"/>
      <c r="D20" s="110" t="s">
        <v>45</v>
      </c>
      <c r="E20" s="24"/>
      <c r="F20" s="65"/>
      <c r="G20" s="65"/>
      <c r="H20" s="141"/>
      <c r="I20" s="3"/>
      <c r="J20" s="24"/>
      <c r="K20" s="20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</row>
    <row r="21" spans="2:255" ht="33">
      <c r="B21" s="15"/>
      <c r="C21" s="19" t="s">
        <v>3</v>
      </c>
      <c r="D21" s="23" t="s">
        <v>52</v>
      </c>
      <c r="E21" s="21" t="s">
        <v>0</v>
      </c>
      <c r="F21" s="66">
        <v>2</v>
      </c>
      <c r="G21" s="66" t="s">
        <v>44</v>
      </c>
      <c r="H21" s="137"/>
      <c r="I21" s="14">
        <f>IF(G21="X",H21,H21+G21)</f>
        <v>0</v>
      </c>
      <c r="J21" s="14">
        <f>I21*F21</f>
        <v>0</v>
      </c>
      <c r="K21" s="20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</row>
    <row r="22" spans="2:255">
      <c r="B22" s="15"/>
      <c r="C22" s="19"/>
      <c r="D22" s="23"/>
      <c r="E22" s="21"/>
      <c r="F22" s="66"/>
      <c r="G22" s="66"/>
      <c r="H22" s="65"/>
      <c r="I22" s="14"/>
      <c r="J22" s="14"/>
      <c r="K22" s="20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</row>
    <row r="23" spans="2:255">
      <c r="B23" s="15" t="s">
        <v>135</v>
      </c>
      <c r="C23" s="19"/>
      <c r="D23" s="110" t="s">
        <v>50</v>
      </c>
      <c r="E23" s="24"/>
      <c r="F23" s="65"/>
      <c r="G23" s="65"/>
      <c r="H23" s="141"/>
      <c r="I23" s="3"/>
      <c r="J23" s="24"/>
      <c r="K23" s="20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</row>
    <row r="24" spans="2:255" ht="33">
      <c r="B24" s="15"/>
      <c r="C24" s="19" t="s">
        <v>3</v>
      </c>
      <c r="D24" s="23" t="s">
        <v>53</v>
      </c>
      <c r="E24" s="21" t="s">
        <v>0</v>
      </c>
      <c r="F24" s="66">
        <v>4</v>
      </c>
      <c r="G24" s="66" t="s">
        <v>44</v>
      </c>
      <c r="H24" s="137"/>
      <c r="I24" s="14">
        <f>IF(G24="X",H24,H24+G24)</f>
        <v>0</v>
      </c>
      <c r="J24" s="14">
        <f>I24*F24</f>
        <v>0</v>
      </c>
      <c r="K24" s="20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</row>
    <row r="25" spans="2:255">
      <c r="B25" s="15"/>
      <c r="C25" s="19"/>
      <c r="D25" s="23"/>
      <c r="E25" s="21"/>
      <c r="F25" s="66"/>
      <c r="G25" s="66"/>
      <c r="H25" s="65"/>
      <c r="I25" s="14"/>
      <c r="J25" s="14"/>
      <c r="K25" s="20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</row>
    <row r="26" spans="2:255">
      <c r="B26" s="15" t="s">
        <v>136</v>
      </c>
      <c r="C26" s="19"/>
      <c r="D26" s="110" t="s">
        <v>46</v>
      </c>
      <c r="E26" s="24"/>
      <c r="F26" s="65"/>
      <c r="G26" s="65"/>
      <c r="H26" s="141"/>
      <c r="I26" s="3"/>
      <c r="J26" s="24"/>
      <c r="K26" s="20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</row>
    <row r="27" spans="2:255">
      <c r="B27" s="15"/>
      <c r="C27" s="19" t="s">
        <v>3</v>
      </c>
      <c r="D27" s="23" t="s">
        <v>51</v>
      </c>
      <c r="E27" s="21" t="s">
        <v>0</v>
      </c>
      <c r="F27" s="66">
        <v>2</v>
      </c>
      <c r="G27" s="66" t="s">
        <v>44</v>
      </c>
      <c r="H27" s="137"/>
      <c r="I27" s="14">
        <f>IF(G27="X",H27,H27+G27)</f>
        <v>0</v>
      </c>
      <c r="J27" s="14">
        <f>I27*F27</f>
        <v>0</v>
      </c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</row>
    <row r="28" spans="2:255">
      <c r="B28" s="15"/>
      <c r="C28" s="19" t="s">
        <v>4</v>
      </c>
      <c r="D28" s="23" t="s">
        <v>55</v>
      </c>
      <c r="E28" s="21" t="s">
        <v>0</v>
      </c>
      <c r="F28" s="66">
        <v>3</v>
      </c>
      <c r="G28" s="66" t="s">
        <v>44</v>
      </c>
      <c r="H28" s="137"/>
      <c r="I28" s="14">
        <f>IF(G28="X",H28,H28+G28)</f>
        <v>0</v>
      </c>
      <c r="J28" s="14">
        <f>I28*F28</f>
        <v>0</v>
      </c>
      <c r="K28" s="20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</row>
    <row r="29" spans="2:255">
      <c r="B29" s="15"/>
      <c r="C29" s="19"/>
      <c r="D29" s="23"/>
      <c r="E29" s="21"/>
      <c r="F29" s="66"/>
      <c r="G29" s="66"/>
      <c r="H29" s="65"/>
      <c r="I29" s="14"/>
      <c r="J29" s="14"/>
      <c r="K29" s="20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</row>
    <row r="30" spans="2:255">
      <c r="B30" s="15" t="s">
        <v>168</v>
      </c>
      <c r="C30" s="19"/>
      <c r="D30" s="110" t="s">
        <v>47</v>
      </c>
      <c r="E30" s="24"/>
      <c r="F30" s="65"/>
      <c r="G30" s="65"/>
      <c r="H30" s="141"/>
      <c r="I30" s="3"/>
      <c r="J30" s="24"/>
      <c r="K30" s="20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</row>
    <row r="31" spans="2:255">
      <c r="B31" s="15"/>
      <c r="C31" s="19" t="s">
        <v>3</v>
      </c>
      <c r="D31" s="23" t="s">
        <v>109</v>
      </c>
      <c r="E31" s="21" t="s">
        <v>0</v>
      </c>
      <c r="F31" s="66">
        <v>5</v>
      </c>
      <c r="G31" s="66" t="s">
        <v>44</v>
      </c>
      <c r="H31" s="137"/>
      <c r="I31" s="14">
        <f>IF(G31="X",H31,H31+G31)</f>
        <v>0</v>
      </c>
      <c r="J31" s="14">
        <f>I31*F31</f>
        <v>0</v>
      </c>
      <c r="K31" s="20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</row>
    <row r="32" spans="2:255">
      <c r="B32" s="15"/>
      <c r="C32" s="19" t="s">
        <v>4</v>
      </c>
      <c r="D32" s="23" t="s">
        <v>57</v>
      </c>
      <c r="E32" s="21" t="s">
        <v>0</v>
      </c>
      <c r="F32" s="66">
        <v>1</v>
      </c>
      <c r="G32" s="66" t="s">
        <v>44</v>
      </c>
      <c r="H32" s="137"/>
      <c r="I32" s="14">
        <f>IF(G32="X",H32,H32+G32)</f>
        <v>0</v>
      </c>
      <c r="J32" s="14">
        <f>I32*F32</f>
        <v>0</v>
      </c>
      <c r="K32" s="20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</row>
    <row r="33" spans="2:255">
      <c r="B33" s="15"/>
      <c r="C33" s="19" t="s">
        <v>56</v>
      </c>
      <c r="D33" s="23" t="s">
        <v>112</v>
      </c>
      <c r="E33" s="21" t="s">
        <v>0</v>
      </c>
      <c r="F33" s="66">
        <v>2</v>
      </c>
      <c r="G33" s="66" t="s">
        <v>44</v>
      </c>
      <c r="H33" s="137"/>
      <c r="I33" s="14">
        <f>IF(G33="X",H33,H33+G33)</f>
        <v>0</v>
      </c>
      <c r="J33" s="14">
        <f>I33*F33</f>
        <v>0</v>
      </c>
      <c r="K33" s="20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</row>
    <row r="34" spans="2:255">
      <c r="B34" s="15"/>
      <c r="C34" s="19"/>
      <c r="D34" s="23"/>
      <c r="E34" s="21"/>
      <c r="F34" s="66"/>
      <c r="G34" s="66"/>
      <c r="H34" s="65"/>
      <c r="I34" s="14"/>
      <c r="J34" s="14"/>
      <c r="K34" s="20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</row>
    <row r="35" spans="2:255">
      <c r="B35" s="15" t="s">
        <v>137</v>
      </c>
      <c r="C35" s="19"/>
      <c r="D35" s="110" t="s">
        <v>54</v>
      </c>
      <c r="E35" s="24"/>
      <c r="F35" s="65"/>
      <c r="G35" s="65"/>
      <c r="H35" s="141"/>
      <c r="I35" s="3"/>
      <c r="J35" s="24"/>
      <c r="K35" s="20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</row>
    <row r="36" spans="2:255" ht="33">
      <c r="B36" s="15"/>
      <c r="C36" s="19" t="s">
        <v>3</v>
      </c>
      <c r="D36" s="23" t="s">
        <v>114</v>
      </c>
      <c r="E36" s="21" t="s">
        <v>0</v>
      </c>
      <c r="F36" s="66">
        <v>4</v>
      </c>
      <c r="G36" s="137"/>
      <c r="H36" s="137"/>
      <c r="I36" s="14">
        <f>IF(G36="X",H36,H36+G36)</f>
        <v>0</v>
      </c>
      <c r="J36" s="14">
        <f>I36*F36</f>
        <v>0</v>
      </c>
      <c r="K36" s="20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</row>
    <row r="37" spans="2:255" ht="33">
      <c r="B37" s="15"/>
      <c r="C37" s="19" t="s">
        <v>4</v>
      </c>
      <c r="D37" s="23" t="s">
        <v>111</v>
      </c>
      <c r="E37" s="21" t="s">
        <v>113</v>
      </c>
      <c r="F37" s="66">
        <v>3</v>
      </c>
      <c r="G37" s="137"/>
      <c r="H37" s="137"/>
      <c r="I37" s="14">
        <f>IF(G37="X",H37,H37+G37)</f>
        <v>0</v>
      </c>
      <c r="J37" s="14">
        <f>I37*F37</f>
        <v>0</v>
      </c>
      <c r="K37" s="20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</row>
    <row r="38" spans="2:255" ht="33">
      <c r="B38" s="15"/>
      <c r="C38" s="19" t="s">
        <v>56</v>
      </c>
      <c r="D38" s="23" t="s">
        <v>116</v>
      </c>
      <c r="E38" s="21" t="s">
        <v>113</v>
      </c>
      <c r="F38" s="66">
        <v>3</v>
      </c>
      <c r="G38" s="137"/>
      <c r="H38" s="137"/>
      <c r="I38" s="14">
        <f>IF(G38="X",H38,H38+G38)</f>
        <v>0</v>
      </c>
      <c r="J38" s="14">
        <f>I38*F38</f>
        <v>0</v>
      </c>
      <c r="K38" s="20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</row>
    <row r="39" spans="2:255" ht="33">
      <c r="B39" s="15"/>
      <c r="C39" s="19" t="s">
        <v>59</v>
      </c>
      <c r="D39" s="23" t="s">
        <v>115</v>
      </c>
      <c r="E39" s="21" t="s">
        <v>113</v>
      </c>
      <c r="F39" s="66">
        <v>2</v>
      </c>
      <c r="G39" s="137"/>
      <c r="H39" s="137"/>
      <c r="I39" s="14">
        <f>IF(G39="X",H39,H39+G39)</f>
        <v>0</v>
      </c>
      <c r="J39" s="14">
        <f>I39*F39</f>
        <v>0</v>
      </c>
      <c r="K39" s="20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</row>
    <row r="40" spans="2:255">
      <c r="B40" s="15"/>
      <c r="C40" s="19"/>
      <c r="D40" s="23"/>
      <c r="E40" s="21"/>
      <c r="F40" s="21"/>
      <c r="G40" s="21"/>
      <c r="H40" s="21"/>
      <c r="I40" s="14"/>
      <c r="J40" s="14"/>
      <c r="K40" s="20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</row>
    <row r="41" spans="2:255">
      <c r="B41" s="15" t="s">
        <v>138</v>
      </c>
      <c r="C41" s="19"/>
      <c r="D41" s="110" t="s">
        <v>58</v>
      </c>
      <c r="E41" s="24"/>
      <c r="F41" s="65"/>
      <c r="G41" s="65"/>
      <c r="H41" s="65"/>
      <c r="I41" s="3"/>
      <c r="J41" s="24"/>
      <c r="K41" s="20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</row>
    <row r="42" spans="2:255" ht="34.5">
      <c r="B42" s="15"/>
      <c r="C42" s="19" t="s">
        <v>3</v>
      </c>
      <c r="D42" s="23" t="s">
        <v>119</v>
      </c>
      <c r="E42" s="21" t="s">
        <v>0</v>
      </c>
      <c r="F42" s="66">
        <v>38</v>
      </c>
      <c r="G42" s="66" t="s">
        <v>44</v>
      </c>
      <c r="H42" s="137"/>
      <c r="I42" s="14">
        <f t="shared" ref="I42:I46" si="0">IF(G42="X",H42,H42+G42)</f>
        <v>0</v>
      </c>
      <c r="J42" s="14">
        <f t="shared" ref="J42:J46" si="1">I42*F42</f>
        <v>0</v>
      </c>
      <c r="K42" s="20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</row>
    <row r="43" spans="2:255" ht="34.5">
      <c r="B43" s="15"/>
      <c r="C43" s="19" t="s">
        <v>4</v>
      </c>
      <c r="D43" s="23" t="s">
        <v>118</v>
      </c>
      <c r="E43" s="21" t="s">
        <v>0</v>
      </c>
      <c r="F43" s="66">
        <v>44</v>
      </c>
      <c r="G43" s="66" t="s">
        <v>44</v>
      </c>
      <c r="H43" s="137"/>
      <c r="I43" s="14">
        <f t="shared" si="0"/>
        <v>0</v>
      </c>
      <c r="J43" s="14">
        <f t="shared" si="1"/>
        <v>0</v>
      </c>
      <c r="K43" s="20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</row>
    <row r="44" spans="2:255" ht="34.5">
      <c r="B44" s="15"/>
      <c r="C44" s="19" t="s">
        <v>56</v>
      </c>
      <c r="D44" s="23" t="s">
        <v>117</v>
      </c>
      <c r="E44" s="21" t="s">
        <v>0</v>
      </c>
      <c r="F44" s="66">
        <v>26</v>
      </c>
      <c r="G44" s="66" t="s">
        <v>44</v>
      </c>
      <c r="H44" s="137"/>
      <c r="I44" s="14">
        <f t="shared" si="0"/>
        <v>0</v>
      </c>
      <c r="J44" s="14">
        <f t="shared" si="1"/>
        <v>0</v>
      </c>
      <c r="K44" s="20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</row>
    <row r="45" spans="2:255" ht="34.5">
      <c r="B45" s="15"/>
      <c r="C45" s="19" t="s">
        <v>59</v>
      </c>
      <c r="D45" s="23" t="s">
        <v>120</v>
      </c>
      <c r="E45" s="21" t="s">
        <v>0</v>
      </c>
      <c r="F45" s="66">
        <v>18</v>
      </c>
      <c r="G45" s="66" t="s">
        <v>44</v>
      </c>
      <c r="H45" s="137"/>
      <c r="I45" s="14">
        <f t="shared" si="0"/>
        <v>0</v>
      </c>
      <c r="J45" s="14">
        <f t="shared" si="1"/>
        <v>0</v>
      </c>
      <c r="K45" s="20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</row>
    <row r="46" spans="2:255" ht="34.5">
      <c r="B46" s="15"/>
      <c r="C46" s="19" t="s">
        <v>60</v>
      </c>
      <c r="D46" s="23" t="s">
        <v>121</v>
      </c>
      <c r="E46" s="21" t="s">
        <v>0</v>
      </c>
      <c r="F46" s="66">
        <v>6</v>
      </c>
      <c r="G46" s="66" t="s">
        <v>44</v>
      </c>
      <c r="H46" s="137"/>
      <c r="I46" s="14">
        <f t="shared" si="0"/>
        <v>0</v>
      </c>
      <c r="J46" s="14">
        <f t="shared" si="1"/>
        <v>0</v>
      </c>
      <c r="K46" s="20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</row>
    <row r="47" spans="2:255">
      <c r="B47" s="15"/>
      <c r="C47" s="19"/>
      <c r="D47" s="23"/>
      <c r="E47" s="21"/>
      <c r="F47" s="66"/>
      <c r="G47" s="66"/>
      <c r="H47" s="21"/>
      <c r="I47" s="14"/>
      <c r="J47" s="14"/>
      <c r="K47" s="20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</row>
    <row r="48" spans="2:255">
      <c r="B48" s="15" t="s">
        <v>139</v>
      </c>
      <c r="C48" s="19"/>
      <c r="D48" s="110" t="s">
        <v>122</v>
      </c>
      <c r="E48" s="24"/>
      <c r="F48" s="65"/>
      <c r="G48" s="65"/>
      <c r="H48" s="65"/>
      <c r="I48" s="3"/>
      <c r="J48" s="24"/>
      <c r="K48" s="20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</row>
    <row r="49" spans="2:255" ht="33">
      <c r="B49" s="15"/>
      <c r="C49" s="19" t="s">
        <v>3</v>
      </c>
      <c r="D49" s="23" t="s">
        <v>123</v>
      </c>
      <c r="E49" s="21" t="s">
        <v>0</v>
      </c>
      <c r="F49" s="66">
        <v>2</v>
      </c>
      <c r="G49" s="66" t="s">
        <v>44</v>
      </c>
      <c r="H49" s="137"/>
      <c r="I49" s="14">
        <f t="shared" ref="I49" si="2">IF(G49="X",H49,H49+G49)</f>
        <v>0</v>
      </c>
      <c r="J49" s="14">
        <f t="shared" ref="J49" si="3">I49*F49</f>
        <v>0</v>
      </c>
      <c r="K49" s="20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</row>
    <row r="50" spans="2:255">
      <c r="B50" s="15"/>
      <c r="C50" s="19"/>
      <c r="D50" s="23"/>
      <c r="E50" s="21"/>
      <c r="F50" s="66"/>
      <c r="G50" s="66"/>
      <c r="H50" s="66"/>
      <c r="I50" s="14"/>
      <c r="J50" s="14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</row>
    <row r="51" spans="2:255">
      <c r="B51" s="15" t="s">
        <v>140</v>
      </c>
      <c r="C51" s="19"/>
      <c r="D51" s="110" t="s">
        <v>125</v>
      </c>
      <c r="E51" s="24"/>
      <c r="F51" s="65"/>
      <c r="G51" s="65"/>
      <c r="H51" s="65"/>
      <c r="I51" s="3"/>
      <c r="J51" s="24"/>
      <c r="K51" s="2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</row>
    <row r="52" spans="2:255" ht="49.5">
      <c r="B52" s="15"/>
      <c r="C52" s="19" t="s">
        <v>3</v>
      </c>
      <c r="D52" s="23" t="s">
        <v>126</v>
      </c>
      <c r="E52" s="21" t="s">
        <v>0</v>
      </c>
      <c r="F52" s="66">
        <v>2</v>
      </c>
      <c r="G52" s="66" t="s">
        <v>44</v>
      </c>
      <c r="H52" s="137"/>
      <c r="I52" s="14">
        <f t="shared" ref="I52" si="4">IF(G52="X",H52,H52+G52)</f>
        <v>0</v>
      </c>
      <c r="J52" s="14">
        <f t="shared" ref="J52" si="5">I52*F52</f>
        <v>0</v>
      </c>
      <c r="K52" s="20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</row>
    <row r="53" spans="2:255">
      <c r="B53" s="15"/>
      <c r="C53" s="19"/>
      <c r="D53" s="23"/>
      <c r="E53" s="21"/>
      <c r="F53" s="66"/>
      <c r="G53" s="66"/>
      <c r="H53" s="66"/>
      <c r="I53" s="14"/>
      <c r="J53" s="14"/>
      <c r="K53" s="20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</row>
    <row r="54" spans="2:255">
      <c r="B54" s="15" t="s">
        <v>141</v>
      </c>
      <c r="C54" s="19"/>
      <c r="D54" s="110" t="s">
        <v>157</v>
      </c>
      <c r="E54" s="24"/>
      <c r="F54" s="65"/>
      <c r="G54" s="65"/>
      <c r="H54" s="65"/>
      <c r="I54" s="3"/>
      <c r="J54" s="24"/>
      <c r="K54" s="20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</row>
    <row r="55" spans="2:255" ht="49.5">
      <c r="B55" s="15"/>
      <c r="C55" s="19" t="s">
        <v>3</v>
      </c>
      <c r="D55" s="23" t="s">
        <v>130</v>
      </c>
      <c r="E55" s="21" t="s">
        <v>0</v>
      </c>
      <c r="F55" s="66">
        <v>2</v>
      </c>
      <c r="G55" s="137"/>
      <c r="H55" s="137"/>
      <c r="I55" s="14">
        <f t="shared" ref="I55" si="6">IF(G55="X",H55,H55+G55)</f>
        <v>0</v>
      </c>
      <c r="J55" s="14">
        <f t="shared" ref="J55" si="7">I55*F55</f>
        <v>0</v>
      </c>
      <c r="K55" s="20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</row>
    <row r="56" spans="2:255" ht="49.5">
      <c r="B56" s="15"/>
      <c r="C56" s="19" t="s">
        <v>4</v>
      </c>
      <c r="D56" s="23" t="s">
        <v>131</v>
      </c>
      <c r="E56" s="21" t="s">
        <v>0</v>
      </c>
      <c r="F56" s="66">
        <v>10</v>
      </c>
      <c r="G56" s="137"/>
      <c r="H56" s="137"/>
      <c r="I56" s="14">
        <f t="shared" ref="I56" si="8">IF(G56="X",H56,H56+G56)</f>
        <v>0</v>
      </c>
      <c r="J56" s="14">
        <f t="shared" ref="J56" si="9">I56*F56</f>
        <v>0</v>
      </c>
      <c r="K56" s="20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</row>
    <row r="57" spans="2:255">
      <c r="B57" s="15"/>
      <c r="C57" s="19"/>
      <c r="D57" s="23"/>
      <c r="E57" s="21"/>
      <c r="F57" s="65"/>
      <c r="G57" s="65"/>
      <c r="H57" s="65"/>
      <c r="I57" s="14"/>
      <c r="J57" s="14"/>
      <c r="K57" s="20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</row>
    <row r="58" spans="2:255">
      <c r="B58" s="15" t="s">
        <v>158</v>
      </c>
      <c r="C58" s="19"/>
      <c r="D58" s="110" t="s">
        <v>159</v>
      </c>
      <c r="E58" s="24"/>
      <c r="F58" s="65"/>
      <c r="G58" s="65"/>
      <c r="H58" s="65"/>
      <c r="I58" s="3"/>
      <c r="J58" s="24"/>
      <c r="K58" s="20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</row>
    <row r="59" spans="2:255" ht="49.5">
      <c r="B59" s="15"/>
      <c r="C59" s="19" t="s">
        <v>3</v>
      </c>
      <c r="D59" s="23" t="s">
        <v>162</v>
      </c>
      <c r="E59" s="21" t="s">
        <v>0</v>
      </c>
      <c r="F59" s="66">
        <v>5</v>
      </c>
      <c r="G59" s="137"/>
      <c r="H59" s="137"/>
      <c r="I59" s="14">
        <f t="shared" ref="I59:I60" si="10">IF(G59="X",H59,H59+G59)</f>
        <v>0</v>
      </c>
      <c r="J59" s="14">
        <f t="shared" ref="J59:J60" si="11">I59*F59</f>
        <v>0</v>
      </c>
      <c r="K59" s="20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</row>
    <row r="60" spans="2:255" ht="49.5">
      <c r="B60" s="15"/>
      <c r="C60" s="19" t="s">
        <v>4</v>
      </c>
      <c r="D60" s="23" t="s">
        <v>163</v>
      </c>
      <c r="E60" s="21" t="s">
        <v>0</v>
      </c>
      <c r="F60" s="66">
        <v>4</v>
      </c>
      <c r="G60" s="137"/>
      <c r="H60" s="137"/>
      <c r="I60" s="14">
        <f t="shared" si="10"/>
        <v>0</v>
      </c>
      <c r="J60" s="14">
        <f t="shared" si="11"/>
        <v>0</v>
      </c>
      <c r="K60" s="20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</row>
    <row r="61" spans="2:255" ht="49.5">
      <c r="B61" s="15"/>
      <c r="C61" s="19" t="s">
        <v>56</v>
      </c>
      <c r="D61" s="23" t="s">
        <v>164</v>
      </c>
      <c r="E61" s="21" t="s">
        <v>0</v>
      </c>
      <c r="F61" s="66">
        <v>3</v>
      </c>
      <c r="G61" s="137"/>
      <c r="H61" s="137"/>
      <c r="I61" s="14">
        <f t="shared" ref="I61:I62" si="12">IF(G61="X",H61,H61+G61)</f>
        <v>0</v>
      </c>
      <c r="J61" s="14">
        <f t="shared" ref="J61:J62" si="13">I61*F61</f>
        <v>0</v>
      </c>
      <c r="K61" s="20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</row>
    <row r="62" spans="2:255" ht="49.5">
      <c r="B62" s="15"/>
      <c r="C62" s="19" t="s">
        <v>59</v>
      </c>
      <c r="D62" s="23" t="s">
        <v>161</v>
      </c>
      <c r="E62" s="21" t="s">
        <v>0</v>
      </c>
      <c r="F62" s="66">
        <v>2</v>
      </c>
      <c r="G62" s="137"/>
      <c r="H62" s="137"/>
      <c r="I62" s="14">
        <f t="shared" si="12"/>
        <v>0</v>
      </c>
      <c r="J62" s="14">
        <f t="shared" si="13"/>
        <v>0</v>
      </c>
      <c r="K62" s="20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</row>
    <row r="63" spans="2:255" ht="49.5">
      <c r="B63" s="15"/>
      <c r="C63" s="19" t="s">
        <v>160</v>
      </c>
      <c r="D63" s="23" t="s">
        <v>165</v>
      </c>
      <c r="E63" s="21" t="s">
        <v>0</v>
      </c>
      <c r="F63" s="66">
        <v>2</v>
      </c>
      <c r="G63" s="137"/>
      <c r="H63" s="137"/>
      <c r="I63" s="14">
        <f t="shared" ref="I63" si="14">IF(G63="X",H63,H63+G63)</f>
        <v>0</v>
      </c>
      <c r="J63" s="14">
        <f t="shared" ref="J63" si="15">I63*F63</f>
        <v>0</v>
      </c>
      <c r="K63" s="20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</row>
    <row r="64" spans="2:255" ht="49.5">
      <c r="B64" s="15"/>
      <c r="C64" s="19" t="s">
        <v>166</v>
      </c>
      <c r="D64" s="23" t="s">
        <v>167</v>
      </c>
      <c r="E64" s="21" t="s">
        <v>0</v>
      </c>
      <c r="F64" s="66">
        <v>2</v>
      </c>
      <c r="G64" s="137"/>
      <c r="H64" s="137"/>
      <c r="I64" s="14">
        <f t="shared" ref="I64" si="16">IF(G64="X",H64,H64+G64)</f>
        <v>0</v>
      </c>
      <c r="J64" s="14">
        <f t="shared" ref="J64" si="17">I64*F64</f>
        <v>0</v>
      </c>
      <c r="K64" s="20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</row>
    <row r="65" spans="1:255">
      <c r="B65" s="15"/>
      <c r="C65" s="19"/>
      <c r="D65" s="23"/>
      <c r="E65" s="21"/>
      <c r="F65" s="66"/>
      <c r="G65" s="65"/>
      <c r="H65" s="65"/>
      <c r="I65" s="14"/>
      <c r="J65" s="14"/>
      <c r="K65" s="20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</row>
    <row r="66" spans="1:255">
      <c r="B66" s="15" t="s">
        <v>200</v>
      </c>
      <c r="C66" s="19"/>
      <c r="D66" s="110" t="s">
        <v>201</v>
      </c>
      <c r="E66" s="24"/>
      <c r="F66" s="65"/>
      <c r="G66" s="65"/>
      <c r="H66" s="65"/>
      <c r="I66" s="3"/>
      <c r="J66" s="24"/>
      <c r="K66" s="20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</row>
    <row r="67" spans="1:255" ht="49.5">
      <c r="B67" s="15"/>
      <c r="C67" s="19" t="s">
        <v>3</v>
      </c>
      <c r="D67" s="23" t="s">
        <v>199</v>
      </c>
      <c r="E67" s="21" t="s">
        <v>1</v>
      </c>
      <c r="F67" s="66">
        <v>2</v>
      </c>
      <c r="G67" s="137"/>
      <c r="H67" s="137"/>
      <c r="I67" s="14">
        <f>IF(G67="X",H67,H67+G67)</f>
        <v>0</v>
      </c>
      <c r="J67" s="14">
        <f t="shared" ref="J67" si="18">I67*F67</f>
        <v>0</v>
      </c>
      <c r="K67" s="20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</row>
    <row r="68" spans="1:255" ht="49.5">
      <c r="B68" s="15"/>
      <c r="C68" s="19" t="s">
        <v>4</v>
      </c>
      <c r="D68" s="23" t="s">
        <v>202</v>
      </c>
      <c r="E68" s="21" t="s">
        <v>1</v>
      </c>
      <c r="F68" s="66">
        <v>4</v>
      </c>
      <c r="G68" s="137"/>
      <c r="H68" s="137"/>
      <c r="I68" s="14">
        <f>IF(G68="X",H68,H68+G68)</f>
        <v>0</v>
      </c>
      <c r="J68" s="14">
        <f t="shared" ref="J68" si="19">I68*F68</f>
        <v>0</v>
      </c>
      <c r="K68" s="20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</row>
    <row r="69" spans="1:255">
      <c r="B69" s="15"/>
      <c r="C69" s="19"/>
      <c r="D69" s="23"/>
      <c r="E69" s="21"/>
      <c r="F69" s="66"/>
      <c r="G69" s="66"/>
      <c r="H69" s="66"/>
      <c r="I69" s="207"/>
      <c r="J69" s="14"/>
      <c r="K69" s="20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</row>
    <row r="70" spans="1:255" s="10" customFormat="1" ht="17.25" thickBot="1">
      <c r="A70" s="16"/>
      <c r="B70" s="17"/>
      <c r="C70" s="19"/>
      <c r="D70" s="89" t="s">
        <v>132</v>
      </c>
      <c r="E70" s="22"/>
      <c r="F70" s="21"/>
      <c r="G70" s="21"/>
      <c r="H70" s="21"/>
      <c r="I70" s="207"/>
      <c r="J70" s="107">
        <f>SUM(J5:J69)</f>
        <v>0</v>
      </c>
    </row>
    <row r="71" spans="1:255">
      <c r="B71" s="15"/>
      <c r="C71" s="19"/>
      <c r="D71" s="23"/>
      <c r="E71" s="22"/>
      <c r="F71" s="21"/>
      <c r="G71" s="21"/>
      <c r="H71" s="21"/>
      <c r="I71" s="2"/>
      <c r="J71" s="14"/>
    </row>
  </sheetData>
  <sheetProtection algorithmName="SHA-512" hashValue="neKUthnLmBQVCaGD2dxJCtl2K4nz7DhafXoiLPg2cNennP+A9L8DDm2SPIKRKNkvtPtAj/PXpb6s1PDhD9/WRQ==" saltValue="xZiJB3WaTir4nkpMFvzTzw==" spinCount="100000" sheet="1" objects="1" scenarios="1"/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cellComments="asDisplayed" useFirstPageNumber="1" r:id="rId1"/>
  <headerFooter alignWithMargins="0">
    <oddHeader>&amp;L&amp;"Arial Narrow,Bold"&amp;12Garðabær - Reglubundið eftirlit og viðhald loftræsikerfa 2020-2022&amp;R&amp;"Arial Narrow,Bold"&amp;12Tilboðsskrá
Bilanir og viðgerðir</oddHeader>
    <oddFooter>&amp;LGert af Strendingur ehf. fyrir Garðabæ&amp;CBls. &amp;P / &amp;N&amp;R&amp;6 &amp;A</oddFooter>
  </headerFooter>
  <rowBreaks count="1" manualBreakCount="1">
    <brk id="40" min="1" max="9" man="1"/>
  </rowBreaks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Details xmlns="167c80e7-a64e-4f57-814a-38f202304b02" xsi:nil="true"/>
    <SharedWithUsers xmlns="167c80e7-a64e-4f57-814a-38f202304b02">
      <UserInfo>
        <DisplayName/>
        <AccountId xsi:nil="true"/>
        <AccountType/>
      </UserInfo>
    </SharedWithUsers>
    <From xmlns="e993995e-3492-4aa4-9ad3-fa2a2acfbf1c">S. Hjörtur Guðjónsson</From>
    <Cc xmlns="e993995e-3492-4aa4-9ad3-fa2a2acfbf1c" xsi:nil="true"/>
    <audkenni xmlns="E993995E-3492-4AA4-9AD3-FA2A2ACFBF1C" xsi:nil="true"/>
    <To xmlns="e993995e-3492-4aa4-9ad3-fa2a2acfbf1c" xsi:nil="true"/>
    <Eftirfylgni xmlns="E993995E-3492-4AA4-9AD3-FA2A2ACFBF1C">false</Eftirfylgni>
    <SharingHintHash xmlns="167c80e7-a64e-4f57-814a-38f202304b02" xsi:nil="true"/>
    <To_x002d_address xmlns="e993995e-3492-4aa4-9ad3-fa2a2acfbf1c" xsi:nil="true"/>
    <From_x002d_Address xmlns="e993995e-3492-4aa4-9ad3-fa2a2acfbf1c" xsi:nil="true"/>
    <Received xmlns="e993995e-3492-4aa4-9ad3-fa2a2acfbf1c">2014-02-19T09:05:00+00:00</Received>
    <Language xmlns="http://schemas.microsoft.com/sharepoint/v3" xsi:nil="true"/>
    <f573d8e4db4648dbb0cbc585069566fc xmlns="bcb842f4-61d9-4655-924e-6e70701140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Tilboðsskrá</TermName>
          <TermId xmlns="http://schemas.microsoft.com/office/infopath/2007/PartnerControls">8cbb12c3-13d4-48d6-b787-b4322efd0876</TermId>
        </TermInfo>
      </Terms>
    </f573d8e4db4648dbb0cbc585069566fc>
    <TaxCatchAll xmlns="167c80e7-a64e-4f57-814a-38f202304b02"/>
    <ne864583371e42f9a63415994882c058 xmlns="bcb842f4-61d9-4655-924e-6e70701140ad" xsi:nil="true"/>
    <Skilgreining_x0020_verkbei_x00f0_ni xmlns="E993995E-3492-4AA4-9AD3-FA2A2ACFBF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ögn" ma:contentTypeID="0x01010900661063B91908674CB7AEBC065140A60F" ma:contentTypeVersion="480" ma:contentTypeDescription="Byggingarhandbók, Eftirlitsáætlanir, Gæðakerfi,Kostnaðaráætlanir, Verkáætlanir, Magnmælingar og útreikningar, öryggis og heilbrigðisáætlun, Skipurit og samskiptaskrá, teikningaskrá, útboðs og verklýsing, magntölur og tilboðsskrá, Skýrslur og greinagerðir " ma:contentTypeScope="" ma:versionID="f2886393f0d34b73efab30c03ad7d147">
  <xsd:schema xmlns:xsd="http://www.w3.org/2001/XMLSchema" xmlns:xs="http://www.w3.org/2001/XMLSchema" xmlns:p="http://schemas.microsoft.com/office/2006/metadata/properties" xmlns:ns1="http://schemas.microsoft.com/sharepoint/v3" xmlns:ns2="bcb842f4-61d9-4655-924e-6e70701140ad" xmlns:ns3="E993995E-3492-4AA4-9AD3-FA2A2ACFBF1C" xmlns:ns4="e993995e-3492-4aa4-9ad3-fa2a2acfbf1c" xmlns:ns5="167c80e7-a64e-4f57-814a-38f202304b02" targetNamespace="http://schemas.microsoft.com/office/2006/metadata/properties" ma:root="true" ma:fieldsID="c03f68eb3bb935fb61d6d0bd45ff142a" ns1:_="" ns2:_="" ns3:_="" ns4:_="" ns5:_="">
    <xsd:import namespace="http://schemas.microsoft.com/sharepoint/v3"/>
    <xsd:import namespace="bcb842f4-61d9-4655-924e-6e70701140ad"/>
    <xsd:import namespace="E993995E-3492-4AA4-9AD3-FA2A2ACFBF1C"/>
    <xsd:import namespace="e993995e-3492-4aa4-9ad3-fa2a2acfbf1c"/>
    <xsd:import namespace="167c80e7-a64e-4f57-814a-38f202304b02"/>
    <xsd:element name="properties">
      <xsd:complexType>
        <xsd:sequence>
          <xsd:element name="documentManagement">
            <xsd:complexType>
              <xsd:all>
                <xsd:element ref="ns3:audkenni" minOccurs="0"/>
                <xsd:element ref="ns4:From" minOccurs="0"/>
                <xsd:element ref="ns3:Eftirfylgni" minOccurs="0"/>
                <xsd:element ref="ns3:Skilgreining_x0020_verkbei_x00f0_ni" minOccurs="0"/>
                <xsd:element ref="ns4:Received" minOccurs="0"/>
                <xsd:element ref="ns5:SharedWithUsers" minOccurs="0"/>
                <xsd:element ref="ns5:SharingHintHash" minOccurs="0"/>
                <xsd:element ref="ns5:SharedWithDetails" minOccurs="0"/>
                <xsd:element ref="ns4:To" minOccurs="0"/>
                <xsd:element ref="ns4:From_x002d_Address" minOccurs="0"/>
                <xsd:element ref="ns4:To_x002d_address" minOccurs="0"/>
                <xsd:element ref="ns1:Language" minOccurs="0"/>
                <xsd:element ref="ns4:Cc" minOccurs="0"/>
                <xsd:element ref="ns2:f573d8e4db4648dbb0cbc585069566fc" minOccurs="0"/>
                <xsd:element ref="ns5:TaxCatchAll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ne864583371e42f9a63415994882c058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5" nillable="true" ma:displayName="Language" ma:default="English" ma:hidden="true" ma:internalName="Language" ma:readOnly="false">
      <xsd:simpleType>
        <xsd:union memberTypes="dms:Text">
          <xsd:simpleType>
            <xsd:restriction base="dms:Choice">
              <xsd:enumeration value="Arabic (Saudi Arabia)"/>
              <xsd:enumeration value="Bulgarian (Bulgaria)"/>
              <xsd:enumeration value="Chinese (Hong Kong S.A.R.)"/>
              <xsd:enumeration value="Chinese (People's Republic of China)"/>
              <xsd:enumeration value="Chinese (Taiwan)"/>
              <xsd:enumeration value="Croatian (Croatia)"/>
              <xsd:enumeration value="Czech (Czech Republic)"/>
              <xsd:enumeration value="Danish (Denmark)"/>
              <xsd:enumeration value="Dutch (Netherlands)"/>
              <xsd:enumeration value="English"/>
              <xsd:enumeration value="Estonian (Estonia)"/>
              <xsd:enumeration value="Finnish (Finland)"/>
              <xsd:enumeration value="French (France)"/>
              <xsd:enumeration value="German (Germany)"/>
              <xsd:enumeration value="Greek (Greece)"/>
              <xsd:enumeration value="Hebrew (Israel)"/>
              <xsd:enumeration value="Hindi (India)"/>
              <xsd:enumeration value="Hungarian (Hungary)"/>
              <xsd:enumeration value="Indonesian (Indonesia)"/>
              <xsd:enumeration value="Italian (Italy)"/>
              <xsd:enumeration value="Japanese (Japan)"/>
              <xsd:enumeration value="Korean (Korea)"/>
              <xsd:enumeration value="Latvian (Latvia)"/>
              <xsd:enumeration value="Lithuanian (Lithuania)"/>
              <xsd:enumeration value="Malay (Malaysia)"/>
              <xsd:enumeration value="Norwegian (Bokmal) (Norway)"/>
              <xsd:enumeration value="Polish (Poland)"/>
              <xsd:enumeration value="Portuguese (Brazil)"/>
              <xsd:enumeration value="Portuguese (Portugal)"/>
              <xsd:enumeration value="Romanian (Romania)"/>
              <xsd:enumeration value="Russian (Russia)"/>
              <xsd:enumeration value="Serbian (Latin) (Serbia)"/>
              <xsd:enumeration value="Slovak (Slovakia)"/>
              <xsd:enumeration value="Slovenian (Slovenia)"/>
              <xsd:enumeration value="Spanish (Spain)"/>
              <xsd:enumeration value="Swedish (Sweden)"/>
              <xsd:enumeration value="Thai (Thailand)"/>
              <xsd:enumeration value="Turkish (Turkey)"/>
              <xsd:enumeration value="Ukrainian (Ukraine)"/>
              <xsd:enumeration value="Urdu (Islamic Republic of Pakistan)"/>
              <xsd:enumeration value="Vietnamese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842f4-61d9-4655-924e-6e70701140ad" elementFormDefault="qualified">
    <xsd:import namespace="http://schemas.microsoft.com/office/2006/documentManagement/types"/>
    <xsd:import namespace="http://schemas.microsoft.com/office/infopath/2007/PartnerControls"/>
    <xsd:element name="f573d8e4db4648dbb0cbc585069566fc" ma:index="24" nillable="true" ma:taxonomy="true" ma:internalName="f573d8e4db4648dbb0cbc585069566fc" ma:taxonomyFieldName="Vi_x00f0_b_x00f3_tarau_x00f0_kenni" ma:displayName="Auðkenni" ma:readOnly="false" ma:default="" ma:fieldId="{f573d8e4-db46-48db-b0cb-c585069566fc}" ma:taxonomyMulti="true" ma:sspId="49bdd900-1e0f-42ee-ae14-4cb82b8c862f" ma:termSetId="9d5a611f-0812-4639-83dc-2ba54bd0188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ne864583371e42f9a63415994882c058" ma:index="31" nillable="true" ma:displayName="Áhættugreiningar_0" ma:hidden="true" ma:internalName="ne864583371e42f9a63415994882c058">
      <xsd:simpleType>
        <xsd:restriction base="dms:Note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3" nillable="true" ma:displayName="Location" ma:internalName="MediaServiceLocatio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3995E-3492-4AA4-9AD3-FA2A2ACFBF1C" elementFormDefault="qualified">
    <xsd:import namespace="http://schemas.microsoft.com/office/2006/documentManagement/types"/>
    <xsd:import namespace="http://schemas.microsoft.com/office/infopath/2007/PartnerControls"/>
    <xsd:element name="audkenni" ma:index="2" nillable="true" ma:displayName="Viðbótarauðkenni" ma:description="Hér er mögulegt að skrá viðbótar auðkenni ef þörf er á, t.d viðbótarverk, aukaverk, nafn undirverktaka." ma:internalName="audkenni" ma:readOnly="false">
      <xsd:simpleType>
        <xsd:restriction base="dms:Text">
          <xsd:maxLength value="255"/>
        </xsd:restriction>
      </xsd:simpleType>
    </xsd:element>
    <xsd:element name="Eftirfylgni" ma:index="4" nillable="true" ma:displayName="Eftirfylgni" ma:default="0" ma:description="Þarf að fylgja skjali nánar eftir?" ma:internalName="Eftirfylgni" ma:readOnly="false">
      <xsd:simpleType>
        <xsd:restriction base="dms:Boolean"/>
      </xsd:simpleType>
    </xsd:element>
    <xsd:element name="Skilgreining_x0020_verkbei_x00f0_ni" ma:index="7" nillable="true" ma:displayName="Skilgreining verkbeiðni" ma:description="Upplysingar  um innihald verkbeiðni" ma:hidden="true" ma:internalName="Skilgreining_x0020_verkbei_x00f0_ni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3995e-3492-4aa4-9ad3-fa2a2acfbf1c" elementFormDefault="qualified">
    <xsd:import namespace="http://schemas.microsoft.com/office/2006/documentManagement/types"/>
    <xsd:import namespace="http://schemas.microsoft.com/office/infopath/2007/PartnerControls"/>
    <xsd:element name="From" ma:index="3" nillable="true" ma:displayName="From" ma:internalName="From" ma:readOnly="false">
      <xsd:simpleType>
        <xsd:restriction base="dms:Text">
          <xsd:maxLength value="255"/>
        </xsd:restriction>
      </xsd:simpleType>
    </xsd:element>
    <xsd:element name="Received" ma:index="8" nillable="true" ma:displayName="Received" ma:format="DateTime" ma:hidden="true" ma:internalName="Received" ma:readOnly="false">
      <xsd:simpleType>
        <xsd:restriction base="dms:DateTime"/>
      </xsd:simpleType>
    </xsd:element>
    <xsd:element name="To" ma:index="12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From_x002d_Address" ma:index="13" nillable="true" ma:displayName="From-Address" ma:hidden="true" ma:internalName="From_x002d_Address" ma:readOnly="false">
      <xsd:simpleType>
        <xsd:restriction base="dms:Text"/>
      </xsd:simpleType>
    </xsd:element>
    <xsd:element name="To_x002d_address" ma:index="14" nillable="true" ma:displayName="To-address" ma:hidden="true" ma:internalName="To_x002d_address" ma:readOnly="false">
      <xsd:simpleType>
        <xsd:restriction base="dms:Text">
          <xsd:maxLength value="255"/>
        </xsd:restriction>
      </xsd:simpleType>
    </xsd:element>
    <xsd:element name="Cc" ma:index="23" nillable="true" ma:displayName="Cc" ma:hidden="true" ma:internalName="Cc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c80e7-a64e-4f57-814a-38f202304b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4a15b2b5-0b8c-4790-a46a-06b75b0eaf6a}" ma:internalName="TaxCatchAll" ma:readOnly="false" ma:showField="CatchAllData" ma:web="167c80e7-a64e-4f57-814a-38f202304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675D2-9F75-42A6-BBB7-A988829461D2}">
  <ds:schemaRefs>
    <ds:schemaRef ds:uri="http://schemas.microsoft.com/office/2006/metadata/properties"/>
    <ds:schemaRef ds:uri="bcb842f4-61d9-4655-924e-6e70701140ad"/>
    <ds:schemaRef ds:uri="E993995E-3492-4AA4-9AD3-FA2A2ACFBF1C"/>
    <ds:schemaRef ds:uri="http://purl.org/dc/elements/1.1/"/>
    <ds:schemaRef ds:uri="167c80e7-a64e-4f57-814a-38f202304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e993995e-3492-4aa4-9ad3-fa2a2acfbf1c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154428-33D0-4A50-85C0-341AFAA3F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842f4-61d9-4655-924e-6e70701140ad"/>
    <ds:schemaRef ds:uri="E993995E-3492-4AA4-9AD3-FA2A2ACFBF1C"/>
    <ds:schemaRef ds:uri="e993995e-3492-4aa4-9ad3-fa2a2acfbf1c"/>
    <ds:schemaRef ds:uri="167c80e7-a64e-4f57-814a-38f202304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68A992-58E7-467A-B4A6-3751363E18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Tilboðseyðublað</vt:lpstr>
      <vt:lpstr>Safnblað</vt:lpstr>
      <vt:lpstr>1.1-Yfirferðir</vt:lpstr>
      <vt:lpstr>1.2-Bilanir&amp;viðgerðir</vt:lpstr>
      <vt:lpstr>'1.1-Yfirferðir'!Print_Area</vt:lpstr>
      <vt:lpstr>'1.2-Bilanir&amp;viðgerðir'!Print_Area</vt:lpstr>
      <vt:lpstr>Safnblað!Print_Area</vt:lpstr>
      <vt:lpstr>Tilboðseyðublað!Print_Area</vt:lpstr>
      <vt:lpstr>'1.1-Yfirferðir'!Print_Titles</vt:lpstr>
      <vt:lpstr>'1.2-Bilanir&amp;viðgerðir'!Print_Titles</vt:lpstr>
    </vt:vector>
  </TitlesOfParts>
  <Manager>hjortur@strendingur.is</Manager>
  <Company>Strendingur ehf.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Tilboðsskrá_Garðabær_Loftræsiviðhald_2020-02.xlsx</dc:title>
  <dc:subject>Tilboðsskrá</dc:subject>
  <dc:creator>HAFNARFJORDUR@strendingur.is</dc:creator>
  <cp:lastModifiedBy>S. Hjörtur Guðjónsson</cp:lastModifiedBy>
  <cp:revision>1</cp:revision>
  <cp:lastPrinted>2020-03-09T13:46:14Z</cp:lastPrinted>
  <dcterms:created xsi:type="dcterms:W3CDTF">1996-08-28T14:27:41Z</dcterms:created>
  <dcterms:modified xsi:type="dcterms:W3CDTF">2020-03-09T13:53:13Z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0x01010900661063B91908674CB7AEBC065140A60F</vt:lpwstr>
  </property>
  <property fmtid="{D5CDD505-2E9C-101B-9397-08002B2CF9AE}" pid="3" name="flokkur">
    <vt:lpwstr>Gögn</vt:lpwstr>
  </property>
  <property fmtid="{D5CDD505-2E9C-101B-9397-08002B2CF9AE}" pid="4" name="Áhættugreiningar">
    <vt:lpwstr/>
  </property>
  <property fmtid="{D5CDD505-2E9C-101B-9397-08002B2CF9AE}" pid="5" name="Viðbótarauðkenni">
    <vt:lpwstr/>
  </property>
</Properties>
</file>